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Metadata/LabelInfo.xml" ContentType="application/vnd.ms-office.classificationlabel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microsoft.com/office/2020/02/relationships/classificationlabels" Target="docMetadata/LabelInfo.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DieseArbeitsmappe" defaultThemeVersion="124226"/>
  <bookViews>
    <workbookView xWindow="0" yWindow="0" windowWidth="28800" windowHeight="12300" tabRatio="730" firstSheet="2" activeTab="8"/>
  </bookViews>
  <sheets>
    <sheet name="Assistance" sheetId="12" r:id="rId1"/>
    <sheet name="A - General &amp; Finance" sheetId="1" r:id="rId2"/>
    <sheet name="B - Collaboration" sheetId="3" r:id="rId3"/>
    <sheet name="C - Dissemination" sheetId="9" r:id="rId4"/>
    <sheet name="D - Patent&amp;Standardisation" sheetId="10" r:id="rId5"/>
    <sheet name="E - Jobs" sheetId="32" r:id="rId6"/>
    <sheet name="KPI - Manufacturing" sheetId="31" r:id="rId7"/>
    <sheet name="KPI - Generation" sheetId="25" r:id="rId8"/>
    <sheet name="KPI - Transport &amp; Storage" sheetId="30" r:id="rId9"/>
    <sheet name="admin" sheetId="29" state="hidden" r:id="rId10"/>
  </sheets>
  <definedNames>
    <definedName name="_xlnm._FilterDatabase" localSheetId="2" hidden="1">'B - Collaboration'!#REF!</definedName>
    <definedName name="_xlnm._FilterDatabase" localSheetId="3" hidden="1">'C - Dissemination'!#REF!</definedName>
    <definedName name="Application_Domain">#REF!</definedName>
    <definedName name="Cost_Category">#REF!</definedName>
    <definedName name="Country_Code" localSheetId="6">#REF!</definedName>
    <definedName name="Country_Code" localSheetId="8">#REF!</definedName>
    <definedName name="Country_Code">#REF!</definedName>
    <definedName name="Data_Country_Name" localSheetId="6">#REF!</definedName>
    <definedName name="Data_Country_Name" localSheetId="8">#REF!</definedName>
    <definedName name="Data_Country_Name">#REF!</definedName>
    <definedName name="Data_IPCEI_Countries">#REF!</definedName>
    <definedName name="Data_IPCEI_Participant_Legal_Name">#REF!</definedName>
    <definedName name="Development_Category" localSheetId="9">admin!#REF!</definedName>
    <definedName name="Development_Category">#REF!</definedName>
    <definedName name="Dissemination_Categories" localSheetId="9">#REF!</definedName>
    <definedName name="Dissemination_Categories" localSheetId="6">#REF!</definedName>
    <definedName name="Dissemination_Categories" localSheetId="8">#REF!</definedName>
    <definedName name="Dissemination_Categories">#REF!</definedName>
    <definedName name="Dissemination_Category">#REF!</definedName>
    <definedName name="Dissemination_Category_Tab_B" localSheetId="9">admin!#REF!</definedName>
    <definedName name="Dissemination_Category_Tab_B">#REF!</definedName>
    <definedName name="Dissemination_or_Spillover_Category" localSheetId="9">admin!#REF!</definedName>
    <definedName name="Dissemination_or_Spillover_Category">#REF!</definedName>
    <definedName name="Further_Description" localSheetId="9">admin!#REF!</definedName>
    <definedName name="Further_Description">#REF!</definedName>
    <definedName name="green_hydrogen_yes_no" localSheetId="9">#REF!</definedName>
    <definedName name="green_hydrogen_yes_no" localSheetId="6">#REF!</definedName>
    <definedName name="green_hydrogen_yes_no" localSheetId="8">#REF!</definedName>
    <definedName name="green_hydrogen_yes_no">#REF!</definedName>
    <definedName name="IPCEI_Countries">#REF!</definedName>
    <definedName name="IPCEI_Participant_Legal_Name">#REF!</definedName>
    <definedName name="KPI_Generation" localSheetId="9">#REF!</definedName>
    <definedName name="KPI_Generation" localSheetId="6">#REF!</definedName>
    <definedName name="KPI_Generation" localSheetId="8">#REF!</definedName>
    <definedName name="KPI_Generation">#REF!</definedName>
    <definedName name="KPI_Infrastructure" localSheetId="9">#REF!</definedName>
    <definedName name="KPI_Infrastructure" localSheetId="6">#REF!</definedName>
    <definedName name="KPI_Infrastructure" localSheetId="8">#REF!</definedName>
    <definedName name="KPI_Infrastructure">#REF!</definedName>
    <definedName name="KPI_Transport" localSheetId="9">#REF!</definedName>
    <definedName name="KPI_Transport" localSheetId="6">#REF!</definedName>
    <definedName name="KPI_Transport" localSheetId="8">#REF!</definedName>
    <definedName name="KPI_Transport">#REF!</definedName>
    <definedName name="Nature_of_FID" localSheetId="9">admin!#REF!</definedName>
    <definedName name="Nature_of_FID">#REF!</definedName>
    <definedName name="Nature_of_Spillover" localSheetId="9">admin!#REF!</definedName>
    <definedName name="Nature_of_Spillover">#REF!</definedName>
    <definedName name="Nature_Spillover_Diss" localSheetId="9">admin!#REF!</definedName>
    <definedName name="Nature_Spillover_Diss">#REF!</definedName>
    <definedName name="Nature_spillover_EET" localSheetId="9">admin!#REF!</definedName>
    <definedName name="Nature_spillover_EET">#REF!</definedName>
    <definedName name="Participant_Legal_Status">#REF!</definedName>
    <definedName name="Patent_Protection_Perimeter">#REF!</definedName>
    <definedName name="Spill_Over_Category">#REF!</definedName>
    <definedName name="Spill_Over_Frame">#REF!</definedName>
    <definedName name="Spill_Over_Metrics">#REF!</definedName>
    <definedName name="spillover" localSheetId="9">#REF!</definedName>
    <definedName name="spillover" localSheetId="6">#REF!</definedName>
    <definedName name="spillover" localSheetId="8">#REF!</definedName>
    <definedName name="spillover">#REF!</definedName>
    <definedName name="Spillover_Category" localSheetId="9">admin!#REF!</definedName>
    <definedName name="Spillover_Category">#REF!</definedName>
    <definedName name="Spillover_Catergory_EET" localSheetId="9">admin!#REF!</definedName>
    <definedName name="Spillover_Catergory_EET">#REF!</definedName>
    <definedName name="TF_List">#REF!</definedName>
    <definedName name="Unit_of_measure" localSheetId="9">admin!#REF!</definedName>
    <definedName name="Unit_of_measure">#REF!</definedName>
    <definedName name="unit_of_measure_EET" localSheetId="9">admin!#REF!</definedName>
    <definedName name="unit_of_measure_EET">#REF!</definedName>
    <definedName name="W_Fragen" localSheetId="9">#REF!</definedName>
    <definedName name="W_Fragen" localSheetId="6">#REF!</definedName>
    <definedName name="W_Fragen" localSheetId="8">#REF!</definedName>
    <definedName name="W_Fragen">#REF!</definedName>
    <definedName name="yes_no" localSheetId="9">admin!#REF!</definedName>
    <definedName name="yes_no">#REF!</definedName>
    <definedName name="yes_no_query" localSheetId="9">admin!#REF!</definedName>
    <definedName name="yes_no_query">#REF!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7" i="32" l="1"/>
  <c r="G8" i="1" l="1"/>
  <c r="G9" i="1"/>
  <c r="G16" i="1"/>
  <c r="L20" i="31" l="1"/>
  <c r="K20" i="31"/>
  <c r="I20" i="31"/>
  <c r="E17" i="32"/>
  <c r="H20" i="31" l="1"/>
  <c r="M20" i="31"/>
  <c r="H20" i="30"/>
  <c r="G20" i="31"/>
  <c r="E20" i="31"/>
  <c r="I10" i="31"/>
  <c r="H10" i="31"/>
  <c r="G10" i="31"/>
  <c r="E10" i="31"/>
  <c r="H10" i="30" l="1"/>
  <c r="G10" i="30"/>
  <c r="F10" i="30"/>
  <c r="G20" i="30" l="1"/>
  <c r="F20" i="30"/>
  <c r="E20" i="30"/>
  <c r="D20" i="30"/>
  <c r="E10" i="30"/>
  <c r="D10" i="30"/>
  <c r="G20" i="25" l="1"/>
  <c r="F20" i="25"/>
  <c r="E20" i="25"/>
  <c r="D20" i="25"/>
  <c r="E10" i="25"/>
  <c r="D10" i="25"/>
  <c r="C33" i="10"/>
  <c r="C24" i="10"/>
  <c r="C16" i="10"/>
  <c r="C8" i="10"/>
  <c r="C36" i="9"/>
  <c r="C27" i="9"/>
  <c r="C18" i="9"/>
  <c r="C9" i="9"/>
  <c r="D26" i="3"/>
  <c r="D13" i="3"/>
  <c r="F16" i="1"/>
  <c r="E16" i="1"/>
  <c r="D16" i="1"/>
  <c r="H8" i="1"/>
  <c r="H16" i="1" s="1"/>
  <c r="H9" i="1"/>
  <c r="H10" i="1"/>
  <c r="H11" i="1"/>
  <c r="H12" i="1"/>
  <c r="H13" i="1"/>
  <c r="H14" i="1"/>
  <c r="H15" i="1"/>
  <c r="G10" i="1"/>
  <c r="G11" i="1"/>
  <c r="G12" i="1"/>
  <c r="G13" i="1"/>
  <c r="G14" i="1"/>
  <c r="G15" i="1"/>
</calcChain>
</file>

<file path=xl/sharedStrings.xml><?xml version="1.0" encoding="utf-8"?>
<sst xmlns="http://schemas.openxmlformats.org/spreadsheetml/2006/main" count="845" uniqueCount="695">
  <si>
    <t>Year</t>
  </si>
  <si>
    <t>IPCEI Participant Legal Name</t>
  </si>
  <si>
    <t>Participant Legal Status</t>
  </si>
  <si>
    <t>Country</t>
  </si>
  <si>
    <t>Large Entreprise</t>
  </si>
  <si>
    <t>Research Institute</t>
  </si>
  <si>
    <t>Standardisation</t>
  </si>
  <si>
    <t>Targeted Attendance</t>
  </si>
  <si>
    <t>Machine Time (days)</t>
  </si>
  <si>
    <t>Location (Country)</t>
  </si>
  <si>
    <t>Afghanistan</t>
  </si>
  <si>
    <t>Albania</t>
  </si>
  <si>
    <t>Algeria</t>
  </si>
  <si>
    <t>American Samoa</t>
  </si>
  <si>
    <t>Andorra</t>
  </si>
  <si>
    <t>Angola</t>
  </si>
  <si>
    <t>Anguilla</t>
  </si>
  <si>
    <t>Antarctica</t>
  </si>
  <si>
    <t>Antigua and Barbuda</t>
  </si>
  <si>
    <t>Argentina</t>
  </si>
  <si>
    <t>Armenia</t>
  </si>
  <si>
    <t>Aruba</t>
  </si>
  <si>
    <t>Australia</t>
  </si>
  <si>
    <t>Austria</t>
  </si>
  <si>
    <t>Azerbaijan</t>
  </si>
  <si>
    <t>Bahamas (the)</t>
  </si>
  <si>
    <t>Bahrain</t>
  </si>
  <si>
    <t>Bangladesh</t>
  </si>
  <si>
    <t>Barbados</t>
  </si>
  <si>
    <t>Belarus</t>
  </si>
  <si>
    <t>Belgium</t>
  </si>
  <si>
    <t>Belize</t>
  </si>
  <si>
    <t>Benin</t>
  </si>
  <si>
    <t>Bermuda</t>
  </si>
  <si>
    <t>Bhutan</t>
  </si>
  <si>
    <t>Bolivia (Plurinational State of)</t>
  </si>
  <si>
    <t>Bonaire, Sint Eustatius and Saba</t>
  </si>
  <si>
    <t>Bosnia and Herzegovina</t>
  </si>
  <si>
    <t>Botswana</t>
  </si>
  <si>
    <t>Bouvet Island</t>
  </si>
  <si>
    <t>Brazil</t>
  </si>
  <si>
    <t>British Indian Ocean Territory (the)</t>
  </si>
  <si>
    <t>Brunei Darussalam</t>
  </si>
  <si>
    <t>Bulgaria</t>
  </si>
  <si>
    <t>Burkina Faso</t>
  </si>
  <si>
    <t>Burundi</t>
  </si>
  <si>
    <t>Cabo Verde</t>
  </si>
  <si>
    <t>Cambodia</t>
  </si>
  <si>
    <t>Cameroon</t>
  </si>
  <si>
    <t>Canada</t>
  </si>
  <si>
    <t>Cayman Islands (the)</t>
  </si>
  <si>
    <t>Central African Republic (the)</t>
  </si>
  <si>
    <t>Chad</t>
  </si>
  <si>
    <t>Chile</t>
  </si>
  <si>
    <t>China</t>
  </si>
  <si>
    <t>Christmas Island</t>
  </si>
  <si>
    <t>Cocos (Keeling) Islands (the)</t>
  </si>
  <si>
    <t>Colombia</t>
  </si>
  <si>
    <t>Comoros (the)</t>
  </si>
  <si>
    <t>Congo (the Democratic Republic of the)</t>
  </si>
  <si>
    <t>Congo (the)</t>
  </si>
  <si>
    <t>Cook Islands (the)</t>
  </si>
  <si>
    <t>Costa Rica</t>
  </si>
  <si>
    <t>Croatia</t>
  </si>
  <si>
    <t>Cuba</t>
  </si>
  <si>
    <t>Curaçao</t>
  </si>
  <si>
    <t>Cyprus</t>
  </si>
  <si>
    <t>Czechia</t>
  </si>
  <si>
    <t>Côte d'Ivoire</t>
  </si>
  <si>
    <t>Denmark</t>
  </si>
  <si>
    <t>Djibouti</t>
  </si>
  <si>
    <t>Dominica</t>
  </si>
  <si>
    <t>Dominican Republic (the)</t>
  </si>
  <si>
    <t>Ecuador</t>
  </si>
  <si>
    <t>Egypt</t>
  </si>
  <si>
    <t>El Salvador</t>
  </si>
  <si>
    <t>Equatorial Guinea</t>
  </si>
  <si>
    <t>Eritrea</t>
  </si>
  <si>
    <t>Estonia</t>
  </si>
  <si>
    <t>Eswatini</t>
  </si>
  <si>
    <t>Ethiopia</t>
  </si>
  <si>
    <t>Falkland Islands (the) [Malvinas]</t>
  </si>
  <si>
    <t>Faroe Islands (the)</t>
  </si>
  <si>
    <t>Fiji</t>
  </si>
  <si>
    <t>Finland</t>
  </si>
  <si>
    <t>France</t>
  </si>
  <si>
    <t>French Guiana</t>
  </si>
  <si>
    <t>French Polynesia</t>
  </si>
  <si>
    <t>French Southern Territories (the)</t>
  </si>
  <si>
    <t>TF</t>
  </si>
  <si>
    <t>Gabon</t>
  </si>
  <si>
    <t>Gambia (the)</t>
  </si>
  <si>
    <t>Georgia</t>
  </si>
  <si>
    <t>Germany</t>
  </si>
  <si>
    <t>Ghana</t>
  </si>
  <si>
    <t>Gibraltar</t>
  </si>
  <si>
    <t>Greece</t>
  </si>
  <si>
    <t>Greenland</t>
  </si>
  <si>
    <t>Grenada</t>
  </si>
  <si>
    <t>Guadeloupe</t>
  </si>
  <si>
    <t>Guam</t>
  </si>
  <si>
    <t>Guatemala</t>
  </si>
  <si>
    <t>Guernsey</t>
  </si>
  <si>
    <t>Guinea</t>
  </si>
  <si>
    <t>Guinea-Bissau</t>
  </si>
  <si>
    <t>Guyana</t>
  </si>
  <si>
    <t>Haiti</t>
  </si>
  <si>
    <t>Heard Island and McDonald Islands</t>
  </si>
  <si>
    <t>Holy See (the)</t>
  </si>
  <si>
    <t>Honduras</t>
  </si>
  <si>
    <t>Hong Kong</t>
  </si>
  <si>
    <t>Hungary</t>
  </si>
  <si>
    <t>Iceland</t>
  </si>
  <si>
    <t>India</t>
  </si>
  <si>
    <t>Indonesia</t>
  </si>
  <si>
    <t>Iran (Islamic Republic of)</t>
  </si>
  <si>
    <t>Iraq</t>
  </si>
  <si>
    <t>Ireland</t>
  </si>
  <si>
    <t>Isle of Man</t>
  </si>
  <si>
    <t>Israel</t>
  </si>
  <si>
    <t>Italy</t>
  </si>
  <si>
    <t>Jamaica</t>
  </si>
  <si>
    <t>Japan</t>
  </si>
  <si>
    <t>Jersey</t>
  </si>
  <si>
    <t>Jordan</t>
  </si>
  <si>
    <t>Kazakhstan</t>
  </si>
  <si>
    <t>Kenya</t>
  </si>
  <si>
    <t>Kiribati</t>
  </si>
  <si>
    <t>Korea (the Democratic People's Republic of)</t>
  </si>
  <si>
    <t>Korea (the Republic of)</t>
  </si>
  <si>
    <t>Kuwait</t>
  </si>
  <si>
    <t>Kyrgyzstan</t>
  </si>
  <si>
    <t>Lao People's Democratic Republic (the)</t>
  </si>
  <si>
    <t>Latvia</t>
  </si>
  <si>
    <t>Lebanon</t>
  </si>
  <si>
    <t>Lesotho</t>
  </si>
  <si>
    <t>Liberia</t>
  </si>
  <si>
    <t>Libya</t>
  </si>
  <si>
    <t>Liechtenstein</t>
  </si>
  <si>
    <t>Lithuania</t>
  </si>
  <si>
    <t>Luxembourg</t>
  </si>
  <si>
    <t>Macao</t>
  </si>
  <si>
    <t>Madagascar</t>
  </si>
  <si>
    <t>Malawi</t>
  </si>
  <si>
    <t>Malaysia</t>
  </si>
  <si>
    <t>Maldives</t>
  </si>
  <si>
    <t>Mali</t>
  </si>
  <si>
    <t>Malta</t>
  </si>
  <si>
    <t>Marshall Islands (the)</t>
  </si>
  <si>
    <t>Martinique</t>
  </si>
  <si>
    <t>Mauritania</t>
  </si>
  <si>
    <t>Mauritius</t>
  </si>
  <si>
    <t>Mayotte</t>
  </si>
  <si>
    <t>Mexico</t>
  </si>
  <si>
    <t>Micronesia (Federated States of)</t>
  </si>
  <si>
    <t>Moldova (the Republic of)</t>
  </si>
  <si>
    <t>Monaco</t>
  </si>
  <si>
    <t>Mongolia</t>
  </si>
  <si>
    <t>Montenegro</t>
  </si>
  <si>
    <t>Montserrat</t>
  </si>
  <si>
    <t>Morocco</t>
  </si>
  <si>
    <t>Mozambique</t>
  </si>
  <si>
    <t>Myanmar</t>
  </si>
  <si>
    <t>Namibia</t>
  </si>
  <si>
    <t>Nauru</t>
  </si>
  <si>
    <t>Nepal</t>
  </si>
  <si>
    <t>Netherlands (the)</t>
  </si>
  <si>
    <t>New Caledonia</t>
  </si>
  <si>
    <t>New Zealand</t>
  </si>
  <si>
    <t>Nicaragua</t>
  </si>
  <si>
    <t>Niger (the)</t>
  </si>
  <si>
    <t>Nigeria</t>
  </si>
  <si>
    <t>Niue</t>
  </si>
  <si>
    <t>Norfolk Island</t>
  </si>
  <si>
    <t>Northern Mariana Islands (the)</t>
  </si>
  <si>
    <t>Norway</t>
  </si>
  <si>
    <t>Oman</t>
  </si>
  <si>
    <t>Pakistan</t>
  </si>
  <si>
    <t>Palau</t>
  </si>
  <si>
    <t>Palestine, State of</t>
  </si>
  <si>
    <t>Panama</t>
  </si>
  <si>
    <t>Papua New Guinea</t>
  </si>
  <si>
    <t>Paraguay</t>
  </si>
  <si>
    <t>Peru</t>
  </si>
  <si>
    <t>Philippines (the)</t>
  </si>
  <si>
    <t>Pitcairn</t>
  </si>
  <si>
    <t>Poland</t>
  </si>
  <si>
    <t>Portugal</t>
  </si>
  <si>
    <t>Puerto Rico</t>
  </si>
  <si>
    <t>Qatar</t>
  </si>
  <si>
    <t>Republic of North Macedonia</t>
  </si>
  <si>
    <t>Romania</t>
  </si>
  <si>
    <t>Russian Federation (the)</t>
  </si>
  <si>
    <t>Rwanda</t>
  </si>
  <si>
    <t>Réunion</t>
  </si>
  <si>
    <t>Saint Barthélemy</t>
  </si>
  <si>
    <t>Saint Helena, Ascension and Tristan da Cunha</t>
  </si>
  <si>
    <t>Saint Kitts and Nevis</t>
  </si>
  <si>
    <t>Saint Lucia</t>
  </si>
  <si>
    <t>Saint Martin (French part)</t>
  </si>
  <si>
    <t>Saint Pierre and Miquelon</t>
  </si>
  <si>
    <t>Saint Vincent and the Grenadines</t>
  </si>
  <si>
    <t>Samoa</t>
  </si>
  <si>
    <t>San Marino</t>
  </si>
  <si>
    <t>Sao Tome and Principe</t>
  </si>
  <si>
    <t>Saudi Arabia</t>
  </si>
  <si>
    <t>Senegal</t>
  </si>
  <si>
    <t>Serbia</t>
  </si>
  <si>
    <t>Seychelles</t>
  </si>
  <si>
    <t>Sierra Leone</t>
  </si>
  <si>
    <t>Singapore</t>
  </si>
  <si>
    <t>Sint Maarten (Dutch part)</t>
  </si>
  <si>
    <t>Slovakia</t>
  </si>
  <si>
    <t>Slovenia</t>
  </si>
  <si>
    <t>Solomon Islands</t>
  </si>
  <si>
    <t>Somalia</t>
  </si>
  <si>
    <t>South Africa</t>
  </si>
  <si>
    <t>South Georgia and the South Sandwich Islands</t>
  </si>
  <si>
    <t>South Sudan</t>
  </si>
  <si>
    <t>Spain</t>
  </si>
  <si>
    <t>Sri Lanka</t>
  </si>
  <si>
    <t>Sudan (the)</t>
  </si>
  <si>
    <t>Suriname</t>
  </si>
  <si>
    <t>Svalbard and Jan Mayen</t>
  </si>
  <si>
    <t>Sweden</t>
  </si>
  <si>
    <t>Switzerland</t>
  </si>
  <si>
    <t>Syrian Arab Republic</t>
  </si>
  <si>
    <t>Taiwan (Province of China)</t>
  </si>
  <si>
    <t>Tajikistan</t>
  </si>
  <si>
    <t>Tanzania, United Republic of</t>
  </si>
  <si>
    <t>Thailand</t>
  </si>
  <si>
    <t>Timor-Leste</t>
  </si>
  <si>
    <t>Togo</t>
  </si>
  <si>
    <t>Tokelau</t>
  </si>
  <si>
    <t>Tonga</t>
  </si>
  <si>
    <t>Trinidad and Tobago</t>
  </si>
  <si>
    <t>Tunisia</t>
  </si>
  <si>
    <t>Turkey</t>
  </si>
  <si>
    <t>Turkmenistan</t>
  </si>
  <si>
    <t>Turks and Caicos Islands (the)</t>
  </si>
  <si>
    <t>Tuvalu</t>
  </si>
  <si>
    <t>Uganda</t>
  </si>
  <si>
    <t>Ukraine</t>
  </si>
  <si>
    <t>United Arab Emirates (the)</t>
  </si>
  <si>
    <t>United Kingdom of Great Britain and Northern Ireland (the)</t>
  </si>
  <si>
    <t>United States Minor Outlying Islands (the)</t>
  </si>
  <si>
    <t>United States of America (the)</t>
  </si>
  <si>
    <t>Uruguay</t>
  </si>
  <si>
    <t>Uzbekistan</t>
  </si>
  <si>
    <t>Vanuatu</t>
  </si>
  <si>
    <t>Venezuela (Bolivarian Republic of)</t>
  </si>
  <si>
    <t>Viet Nam</t>
  </si>
  <si>
    <t>Virgin Islands (British)</t>
  </si>
  <si>
    <t>Virgin Islands (U.S.)</t>
  </si>
  <si>
    <t>Wallis and Futuna</t>
  </si>
  <si>
    <t>Western Sahara</t>
  </si>
  <si>
    <t>Yemen</t>
  </si>
  <si>
    <t>Zambia</t>
  </si>
  <si>
    <t>Zimbabwe</t>
  </si>
  <si>
    <t>Åland Islands</t>
  </si>
  <si>
    <t>Post-Graduate</t>
  </si>
  <si>
    <t>Post-Graduate Origin Country</t>
  </si>
  <si>
    <t>Title</t>
  </si>
  <si>
    <t>Category</t>
  </si>
  <si>
    <t>yes</t>
  </si>
  <si>
    <t>no</t>
  </si>
  <si>
    <t>Patent title</t>
  </si>
  <si>
    <t>Job category</t>
  </si>
  <si>
    <t>Techinical Field</t>
  </si>
  <si>
    <t>Technical field to which the position is assigned</t>
  </si>
  <si>
    <t>IPCEI Wave</t>
  </si>
  <si>
    <t>Hy2Tech, Hy2Use, etc.</t>
  </si>
  <si>
    <t xml:space="preserve">For which position was hired </t>
  </si>
  <si>
    <t>Training</t>
  </si>
  <si>
    <t>Infrastructure access</t>
  </si>
  <si>
    <t>Services rendered</t>
  </si>
  <si>
    <t>Further Description</t>
  </si>
  <si>
    <t>Wave</t>
  </si>
  <si>
    <t>Hydrogen Generation Technologies</t>
  </si>
  <si>
    <t>Fuel Cell Technologies</t>
  </si>
  <si>
    <t>Technologies for Storage</t>
  </si>
  <si>
    <t>Technologies for Transportation</t>
  </si>
  <si>
    <t>Technologies for Distribution</t>
  </si>
  <si>
    <t>Technologies for End Users</t>
  </si>
  <si>
    <t>Facility access</t>
  </si>
  <si>
    <t>Development Category</t>
  </si>
  <si>
    <t>Fuel Stack</t>
  </si>
  <si>
    <t>Fuel Cell</t>
  </si>
  <si>
    <t>Electrolyser</t>
  </si>
  <si>
    <t>Storage</t>
  </si>
  <si>
    <t>Hydrogen Supply</t>
  </si>
  <si>
    <t>Electricity Supply</t>
  </si>
  <si>
    <t>e-Chemicals</t>
  </si>
  <si>
    <t>Pipelines</t>
  </si>
  <si>
    <t>Maritime</t>
  </si>
  <si>
    <t>Rail</t>
  </si>
  <si>
    <t>e-Fuels</t>
  </si>
  <si>
    <t>Further description</t>
  </si>
  <si>
    <t>Standards or regulation name</t>
  </si>
  <si>
    <t>Mobility (heavy)</t>
  </si>
  <si>
    <t>Mobility (light)</t>
  </si>
  <si>
    <t>Conferences</t>
  </si>
  <si>
    <t>Open days</t>
  </si>
  <si>
    <t>Summer schools</t>
  </si>
  <si>
    <t>Site visitis</t>
  </si>
  <si>
    <t>Job fair</t>
  </si>
  <si>
    <t>Press Release/Statement</t>
  </si>
  <si>
    <t>Website</t>
  </si>
  <si>
    <t>Social Media</t>
  </si>
  <si>
    <t>Mentoring</t>
  </si>
  <si>
    <t>Further Public Events</t>
  </si>
  <si>
    <t>Power supply access</t>
  </si>
  <si>
    <t>Hydrogen supply access</t>
  </si>
  <si>
    <t>yes/no</t>
  </si>
  <si>
    <t>Newly built and commissioned hydrogen pipeline [km]</t>
  </si>
  <si>
    <t>Profession pursued</t>
  </si>
  <si>
    <t>Skills contributed</t>
  </si>
  <si>
    <t>Skills contributed by employed person</t>
  </si>
  <si>
    <t>State aid status</t>
  </si>
  <si>
    <t>Short explanation of the use of the resources and financial statements</t>
  </si>
  <si>
    <t xml:space="preserve">industrial/scientific publication
</t>
  </si>
  <si>
    <t>Facility visits held</t>
  </si>
  <si>
    <t>IP licence granted</t>
  </si>
  <si>
    <t>Access granted to equipment and instrumentation</t>
  </si>
  <si>
    <t>If necessary add a further supporting description</t>
  </si>
  <si>
    <t>Newly installed hydrogen facilities (number)</t>
  </si>
  <si>
    <t>Hy2Tech</t>
  </si>
  <si>
    <t>Delay compared to notification</t>
  </si>
  <si>
    <t>General Information</t>
  </si>
  <si>
    <t>Project Code</t>
  </si>
  <si>
    <t>Eligible costs (nominal)</t>
  </si>
  <si>
    <t>State aid (nominal)</t>
  </si>
  <si>
    <t>State aid (discounted)</t>
  </si>
  <si>
    <t>According to the decision</t>
  </si>
  <si>
    <t>Hy2Use</t>
  </si>
  <si>
    <t>County Name</t>
  </si>
  <si>
    <t>requested</t>
  </si>
  <si>
    <t>approved</t>
  </si>
  <si>
    <t>Eligible costs (declared)</t>
  </si>
  <si>
    <t>Nominal aid amount (received)</t>
  </si>
  <si>
    <t>Proportion of declaired EC to approved total EC</t>
  </si>
  <si>
    <t>Proportion of received aid amount to approved total state aid</t>
  </si>
  <si>
    <t>Delay compared to notification
[month]</t>
  </si>
  <si>
    <t>TF 1</t>
  </si>
  <si>
    <t>TF 2</t>
  </si>
  <si>
    <t>TF 3</t>
  </si>
  <si>
    <t>TF 4</t>
  </si>
  <si>
    <t>Technical field</t>
  </si>
  <si>
    <t>Description of collaboration</t>
  </si>
  <si>
    <t>Subject of collaboration</t>
  </si>
  <si>
    <t>other (specify in description)</t>
  </si>
  <si>
    <t>Type of cooperation</t>
  </si>
  <si>
    <t>Training Programs</t>
  </si>
  <si>
    <t>Dissemenation</t>
  </si>
  <si>
    <t>Type of cooperation resp. Spill-Over Category</t>
  </si>
  <si>
    <t>Sum or mean value</t>
  </si>
  <si>
    <t xml:space="preserve">Start of cooperation </t>
  </si>
  <si>
    <t>End of cooperation</t>
  </si>
  <si>
    <t>NN</t>
  </si>
  <si>
    <t>Collaboration with:  Legal Name of cooperation partner</t>
  </si>
  <si>
    <t xml:space="preserve">Country of the cooperation partner </t>
  </si>
  <si>
    <t>Hydrogen supplier</t>
  </si>
  <si>
    <t>Hydrogen off-taker</t>
  </si>
  <si>
    <t>academic</t>
  </si>
  <si>
    <t>industrial</t>
  </si>
  <si>
    <t>politics</t>
  </si>
  <si>
    <t>general public</t>
  </si>
  <si>
    <t>Amount of Cooperations</t>
  </si>
  <si>
    <t>Contributors inside IPCEI (project code)</t>
  </si>
  <si>
    <r>
      <t xml:space="preserve">Place of publication
 </t>
    </r>
    <r>
      <rPr>
        <sz val="9"/>
        <color theme="0" tint="-0.34998626667073579"/>
        <rFont val="Calibri"/>
        <family val="2"/>
        <scheme val="minor"/>
      </rPr>
      <t>(e.g. name of journal)</t>
    </r>
  </si>
  <si>
    <t>Position paper</t>
  </si>
  <si>
    <t>Roadmap</t>
  </si>
  <si>
    <t>Cat. Publication</t>
  </si>
  <si>
    <t>Contributors outside IPCEI
(Legal name if contributors)</t>
  </si>
  <si>
    <t>Event/conference name</t>
  </si>
  <si>
    <r>
      <t>Further Description</t>
    </r>
    <r>
      <rPr>
        <sz val="8"/>
        <color theme="0" tint="-0.34998626667073579"/>
        <rFont val="Calibri"/>
        <family val="2"/>
        <scheme val="minor"/>
      </rPr>
      <t xml:space="preserve"> (e.g. link to publication)</t>
    </r>
  </si>
  <si>
    <t>Cat. Events</t>
  </si>
  <si>
    <t>Name</t>
  </si>
  <si>
    <t>Other Cat.</t>
  </si>
  <si>
    <r>
      <t>Patent licences issued</t>
    </r>
    <r>
      <rPr>
        <b/>
        <u/>
        <sz val="6"/>
        <color theme="0" tint="-0.34998626667073579"/>
        <rFont val="Calibri"/>
        <family val="2"/>
        <scheme val="minor"/>
      </rPr>
      <t xml:space="preserve"> (add rows, if necessary)</t>
    </r>
  </si>
  <si>
    <t>User inside IPCEI
(project code)</t>
  </si>
  <si>
    <t>Patent number</t>
  </si>
  <si>
    <t>User outside IPCEI
(Legal name if contributors)</t>
  </si>
  <si>
    <t>Country of the user</t>
  </si>
  <si>
    <r>
      <t>Patent licences procured</t>
    </r>
    <r>
      <rPr>
        <b/>
        <u/>
        <sz val="6"/>
        <color theme="0" tint="-0.34998626667073579"/>
        <rFont val="Calibri"/>
        <family val="2"/>
        <scheme val="minor"/>
      </rPr>
      <t xml:space="preserve"> (add rows, if necessary)</t>
    </r>
  </si>
  <si>
    <t>Country of the patent owner</t>
  </si>
  <si>
    <r>
      <t>Patent application</t>
    </r>
    <r>
      <rPr>
        <b/>
        <u/>
        <sz val="6"/>
        <color theme="0" tint="-0.34998626667073579"/>
        <rFont val="Calibri"/>
        <family val="2"/>
        <scheme val="minor"/>
      </rPr>
      <t xml:space="preserve"> (add rows, if necessary)</t>
    </r>
  </si>
  <si>
    <t>Cat. Academics</t>
  </si>
  <si>
    <t>master thesis</t>
  </si>
  <si>
    <t>PhD studie</t>
  </si>
  <si>
    <t>University chairs</t>
  </si>
  <si>
    <t>Amount:</t>
  </si>
  <si>
    <t>Article</t>
  </si>
  <si>
    <t>25 (Infrastructure)</t>
  </si>
  <si>
    <t>23 (FID)</t>
  </si>
  <si>
    <t>22/23 (RDI/FID)</t>
  </si>
  <si>
    <t>22 (RDI)</t>
  </si>
  <si>
    <t>Hydrogen Transport</t>
  </si>
  <si>
    <r>
      <t>Generation: Installation KPI</t>
    </r>
    <r>
      <rPr>
        <b/>
        <u/>
        <sz val="6"/>
        <color theme="0" tint="-0.34998626667073579"/>
        <rFont val="Calibri"/>
        <family val="2"/>
        <scheme val="minor"/>
      </rPr>
      <t xml:space="preserve"> (add rows, if necessary)</t>
    </r>
  </si>
  <si>
    <t>Sum</t>
  </si>
  <si>
    <r>
      <t>Generation: Operation KPI</t>
    </r>
    <r>
      <rPr>
        <b/>
        <u/>
        <sz val="6"/>
        <color theme="0" tint="-0.34998626667073579"/>
        <rFont val="Calibri"/>
        <family val="2"/>
        <scheme val="minor"/>
      </rPr>
      <t xml:space="preserve"> (add rows, if necessary)</t>
    </r>
  </si>
  <si>
    <r>
      <t>Transport&amp;Storage: Installation KPI</t>
    </r>
    <r>
      <rPr>
        <b/>
        <u/>
        <sz val="6"/>
        <color theme="0" tint="-0.34998626667073579"/>
        <rFont val="Calibri"/>
        <family val="2"/>
        <scheme val="minor"/>
      </rPr>
      <t xml:space="preserve"> (add rows, if necessary)</t>
    </r>
  </si>
  <si>
    <r>
      <t>Transport&amp;Storage: Operation KPI</t>
    </r>
    <r>
      <rPr>
        <b/>
        <u/>
        <sz val="6"/>
        <color theme="0" tint="-0.34998626667073579"/>
        <rFont val="Calibri"/>
        <family val="2"/>
        <scheme val="minor"/>
      </rPr>
      <t xml:space="preserve"> (add rows, if necessary)</t>
    </r>
  </si>
  <si>
    <t>Newly from natural gas to hydrogen converted and commissioned pipline [km]</t>
  </si>
  <si>
    <r>
      <t>Manufacturing KPI</t>
    </r>
    <r>
      <rPr>
        <b/>
        <u/>
        <sz val="6"/>
        <color theme="0" tint="-0.34998626667073579"/>
        <rFont val="Calibri"/>
        <family val="2"/>
        <scheme val="minor"/>
      </rPr>
      <t xml:space="preserve"> (add rows, if necessary)</t>
    </r>
  </si>
  <si>
    <r>
      <t>Installation of manufacturing capacity KPI</t>
    </r>
    <r>
      <rPr>
        <b/>
        <u/>
        <sz val="6"/>
        <color theme="0" tint="-0.34998626667073579"/>
        <rFont val="Calibri"/>
        <family val="2"/>
        <scheme val="minor"/>
      </rPr>
      <t xml:space="preserve"> (add rows, if necessary)</t>
    </r>
  </si>
  <si>
    <r>
      <t xml:space="preserve">Discounted aid amount (received)
</t>
    </r>
    <r>
      <rPr>
        <i/>
        <sz val="8"/>
        <color theme="1"/>
        <rFont val="Calibri"/>
        <family val="2"/>
        <scheme val="minor"/>
      </rPr>
      <t>if part of decision</t>
    </r>
  </si>
  <si>
    <t>Research and Technology Organisation (RTO)</t>
  </si>
  <si>
    <t>Small or Medium-sized Enterprise (SME)</t>
  </si>
  <si>
    <t>Newly commissioned elektrolyser manufacturing capacity [MW/a]</t>
  </si>
  <si>
    <t>Newly commissioned fuel cell manufacturing capacity [MW/a]</t>
  </si>
  <si>
    <t>DP</t>
  </si>
  <si>
    <t>DP-Country</t>
  </si>
  <si>
    <t>AT01 - Borealis</t>
  </si>
  <si>
    <t>AT04 - Plastic Omnium New Energies Wels GmbH</t>
  </si>
  <si>
    <t>AT10 - AVL List GmbH</t>
  </si>
  <si>
    <t>AT12 - VERBUND AG</t>
  </si>
  <si>
    <t>AT13 - Robert Bosch AG</t>
  </si>
  <si>
    <t>AT24 - Christof Industries Austria GmbH</t>
  </si>
  <si>
    <t>BE09 - John Cockerill</t>
  </si>
  <si>
    <t>BE11 - ENGIE ELECTRABEL</t>
  </si>
  <si>
    <t>BE13a - ENGIE - Carmeuse</t>
  </si>
  <si>
    <t>BE13b - ENGIE - Carmeuse</t>
  </si>
  <si>
    <t>BE16 - Hydrogenics Europe NV - Cummins</t>
  </si>
  <si>
    <t>BE23 - Fluxys Belgium</t>
  </si>
  <si>
    <t>CZ02 - IVECO Czech Republic, a.s.</t>
  </si>
  <si>
    <t>DE21 - Daimler Truck AG</t>
  </si>
  <si>
    <t>DE37 - EKPO Fuel Cell Technologies GmbH</t>
  </si>
  <si>
    <t>DE53 - Robert Bosch GmbH</t>
  </si>
  <si>
    <t>DE62 - Sunfire GmbH</t>
  </si>
  <si>
    <t>DK10 - ØRSTED HYDROGEN GREEN FUELS DK A/S</t>
  </si>
  <si>
    <t xml:space="preserve">DK12 - Everfuel A/S </t>
  </si>
  <si>
    <t>EE04 - Stargate Hydrogen Solutions OÜ</t>
  </si>
  <si>
    <t>EE05 - Elcogen AS</t>
  </si>
  <si>
    <t>EL02 - Advanced Energy Technologies Single Member SA</t>
  </si>
  <si>
    <t>EL08 - TIRIAKIDIS VASILEIOS AVETE</t>
  </si>
  <si>
    <t>EL11 - TITAN Cement S.A.</t>
  </si>
  <si>
    <t>ES10 - H2B2 Electrolysis Technologies, S.L.</t>
  </si>
  <si>
    <t>ES15 - SENER Renewable Investments S.L.</t>
  </si>
  <si>
    <t>ES37 - Nordex Energy Spain SA</t>
  </si>
  <si>
    <t>ES41 - IVECO ESPAÑA S.L</t>
  </si>
  <si>
    <t xml:space="preserve">ES46 - EDP, Fertinagro Biotech </t>
  </si>
  <si>
    <t>ES47 - EDP, Green H2 Los Barrios</t>
  </si>
  <si>
    <t>ES48 - EDP, Asturias H2 Valley</t>
  </si>
  <si>
    <t>ES50 - Endesa S.A.</t>
  </si>
  <si>
    <t>ES52 - Iberdrola-Fertiberia</t>
  </si>
  <si>
    <t>ES53 - PETROLEOS DEL NORTE S.A (BAY OF BISCAY HYDROGEN, S.L)</t>
  </si>
  <si>
    <t>ES54 - Repsol S.A. (Cartagena Hydrogen Network S.L.)</t>
  </si>
  <si>
    <t>FI05 - Neste Oyj</t>
  </si>
  <si>
    <t>FI08 - P2X Solutions Oy</t>
  </si>
  <si>
    <t>FI14 - Solar Foods Oy</t>
  </si>
  <si>
    <t>FR01 - Symbio SAS</t>
  </si>
  <si>
    <t>FR02 - FAURECIA</t>
  </si>
  <si>
    <t>FR05 - Genvia SAS</t>
  </si>
  <si>
    <t>FR07 - Air Liquide France Industrie</t>
  </si>
  <si>
    <t>FR08 - McPhy</t>
  </si>
  <si>
    <t>FR09 - ALSTOM</t>
  </si>
  <si>
    <t>FR11 - PLASTIC OMNIUM NEW ENERGIES</t>
  </si>
  <si>
    <t>FR12 - John Cockerill</t>
  </si>
  <si>
    <t>FR13 - ELOGEN S.A.S.</t>
  </si>
  <si>
    <t>FR15 - TotalEnergies and Engie on behalf of a joint-venture to be created</t>
  </si>
  <si>
    <t>FR16 - HYVIA</t>
  </si>
  <si>
    <t>FR17 - ARKEMA</t>
  </si>
  <si>
    <t>IT06 - RINA Consulting - CENTRO SVILUPPO MATERIALI SpA</t>
  </si>
  <si>
    <t>IT13 - Fincantieri S.p.A.</t>
  </si>
  <si>
    <t>IT17 - De Nora Italy Hydrogen Technologies S.r.l.</t>
  </si>
  <si>
    <t>IT20 - Iveco S.p.A.</t>
  </si>
  <si>
    <t>IT22 - Enel Green Power S.p.A.</t>
  </si>
  <si>
    <t>IT32 - South Italy Green Hydrogen S.r.l.</t>
  </si>
  <si>
    <t>IT36 - NextChem SpA (Maire Tecnimont Group)</t>
  </si>
  <si>
    <t>IT37 - SardHy Green Hydrogen S.r.l</t>
  </si>
  <si>
    <t>IT42 - Ansaldo Energia S.p.A.</t>
  </si>
  <si>
    <t>IT43 - Alstom Ferroviaria S.p.A.</t>
  </si>
  <si>
    <t>NL06 - Nedstack fuel cell technology B.V.</t>
  </si>
  <si>
    <t>NL29 - Air Liquide Industrie B.V.</t>
  </si>
  <si>
    <t>NL30 - HyCC B.V.</t>
  </si>
  <si>
    <t>NL32 - Orsted B.V.</t>
  </si>
  <si>
    <t>NL38 - Air Liquide Industrie B.V.*</t>
  </si>
  <si>
    <t>NL43 - Uniper Benelux N.V.</t>
  </si>
  <si>
    <t>NL44 - SHELL Nederland B.V.</t>
  </si>
  <si>
    <t>NL51 - HyCC B.V.</t>
  </si>
  <si>
    <t>NL54 - ENGIE Energie Nederland N.V.</t>
  </si>
  <si>
    <t>NO01 - Barents Blue Ammonia Plant</t>
  </si>
  <si>
    <t>NO17 - TiZir Titanium &amp; Iron AS</t>
  </si>
  <si>
    <t>PL02 - PKN Orlen S.A.</t>
  </si>
  <si>
    <t>PL03 - Synthos Dwory 7 Ltd.</t>
  </si>
  <si>
    <t>PT14 - 1s1 Energy Portugal Unipessoal Lda</t>
  </si>
  <si>
    <t>PT27 - Bondalti</t>
  </si>
  <si>
    <t>SE12 - Hybrit Development AB</t>
  </si>
  <si>
    <t>SK12 - RONA a.s.</t>
  </si>
  <si>
    <t>SK16 - NAFTA a.s.</t>
  </si>
  <si>
    <t>Czech Republic</t>
  </si>
  <si>
    <t>Netherlands</t>
  </si>
  <si>
    <t>DP-ID</t>
  </si>
  <si>
    <t>AT01</t>
  </si>
  <si>
    <t>AT04</t>
  </si>
  <si>
    <t>AT10</t>
  </si>
  <si>
    <t>AT12</t>
  </si>
  <si>
    <t>AT13</t>
  </si>
  <si>
    <t>AT24</t>
  </si>
  <si>
    <t>BE09</t>
  </si>
  <si>
    <t>BE11</t>
  </si>
  <si>
    <t>BE13a</t>
  </si>
  <si>
    <t>BE13b</t>
  </si>
  <si>
    <t>BE16</t>
  </si>
  <si>
    <t>BE23</t>
  </si>
  <si>
    <t>CZ02</t>
  </si>
  <si>
    <t>DE21</t>
  </si>
  <si>
    <t>DE37</t>
  </si>
  <si>
    <t>DE53</t>
  </si>
  <si>
    <t>DE62</t>
  </si>
  <si>
    <t>DK10</t>
  </si>
  <si>
    <t>DK12</t>
  </si>
  <si>
    <t>EE04</t>
  </si>
  <si>
    <t>EE05</t>
  </si>
  <si>
    <t>EL02</t>
  </si>
  <si>
    <t>EL08</t>
  </si>
  <si>
    <t>EL11</t>
  </si>
  <si>
    <t>ES10</t>
  </si>
  <si>
    <t>ES15</t>
  </si>
  <si>
    <t>ES37</t>
  </si>
  <si>
    <t>ES41</t>
  </si>
  <si>
    <t>ES46</t>
  </si>
  <si>
    <t>ES47</t>
  </si>
  <si>
    <t>ES48</t>
  </si>
  <si>
    <t>ES50</t>
  </si>
  <si>
    <t>ES52</t>
  </si>
  <si>
    <t>ES53</t>
  </si>
  <si>
    <t>ES54</t>
  </si>
  <si>
    <t>FI05</t>
  </si>
  <si>
    <t>FI08</t>
  </si>
  <si>
    <t>FI14</t>
  </si>
  <si>
    <t>FR01</t>
  </si>
  <si>
    <t>FR02</t>
  </si>
  <si>
    <t>FR05</t>
  </si>
  <si>
    <t>FR07</t>
  </si>
  <si>
    <t>FR08</t>
  </si>
  <si>
    <t>FR09</t>
  </si>
  <si>
    <t>FR11</t>
  </si>
  <si>
    <t>FR12</t>
  </si>
  <si>
    <t>FR13</t>
  </si>
  <si>
    <t>FR15</t>
  </si>
  <si>
    <t>FR16</t>
  </si>
  <si>
    <t>FR17</t>
  </si>
  <si>
    <t>IT06</t>
  </si>
  <si>
    <t>IT13</t>
  </si>
  <si>
    <t>IT17</t>
  </si>
  <si>
    <t>IT20</t>
  </si>
  <si>
    <t>IT22</t>
  </si>
  <si>
    <t>IT32</t>
  </si>
  <si>
    <t>IT36</t>
  </si>
  <si>
    <t>IT37</t>
  </si>
  <si>
    <t>IT42</t>
  </si>
  <si>
    <t>IT43</t>
  </si>
  <si>
    <t>NL06</t>
  </si>
  <si>
    <t>NL29</t>
  </si>
  <si>
    <t>NL30</t>
  </si>
  <si>
    <t>NL32</t>
  </si>
  <si>
    <t>NL38</t>
  </si>
  <si>
    <t>NL43</t>
  </si>
  <si>
    <t>NL44</t>
  </si>
  <si>
    <t>NL51</t>
  </si>
  <si>
    <t>NL54</t>
  </si>
  <si>
    <t>NO01</t>
  </si>
  <si>
    <t>NO17</t>
  </si>
  <si>
    <t>PL02</t>
  </si>
  <si>
    <t>PL03</t>
  </si>
  <si>
    <t>PT14</t>
  </si>
  <si>
    <t>PT27</t>
  </si>
  <si>
    <t>SE12</t>
  </si>
  <si>
    <t>SK12</t>
  </si>
  <si>
    <t>SK16</t>
  </si>
  <si>
    <t>Collaboration with project</t>
  </si>
  <si>
    <t>Manufacturing costs [€/kW]</t>
  </si>
  <si>
    <t>H2 production technology</t>
  </si>
  <si>
    <t>Cu-Cl TWSC</t>
  </si>
  <si>
    <t>Alkaline electrolysis</t>
  </si>
  <si>
    <t>AEM electrolysis</t>
  </si>
  <si>
    <t>PEM electrolysis</t>
  </si>
  <si>
    <t>SOEC-HAT electrolysis</t>
  </si>
  <si>
    <r>
      <t>Dissemination activities in form events</t>
    </r>
    <r>
      <rPr>
        <b/>
        <u/>
        <sz val="6"/>
        <color theme="0" tint="-0.34998626667073579"/>
        <rFont val="Calibri"/>
        <family val="2"/>
        <scheme val="minor"/>
      </rPr>
      <t xml:space="preserve"> (add rows, if necessary)</t>
    </r>
  </si>
  <si>
    <r>
      <t xml:space="preserve">Dissemination activities in form of funding academics </t>
    </r>
    <r>
      <rPr>
        <b/>
        <u/>
        <sz val="6"/>
        <color theme="0" tint="-0.34998626667073579"/>
        <rFont val="Calibri"/>
        <family val="2"/>
        <scheme val="minor"/>
      </rPr>
      <t xml:space="preserve"> (add rows, if necessary)</t>
    </r>
  </si>
  <si>
    <r>
      <t xml:space="preserve">Other Dissemination activities </t>
    </r>
    <r>
      <rPr>
        <b/>
        <u/>
        <sz val="6"/>
        <color theme="0" tint="-0.34998626667073579"/>
        <rFont val="Calibri"/>
        <family val="2"/>
        <scheme val="minor"/>
      </rPr>
      <t>(add rows, if necessary)</t>
    </r>
  </si>
  <si>
    <r>
      <t>Standardisation activities</t>
    </r>
    <r>
      <rPr>
        <b/>
        <u/>
        <sz val="6"/>
        <color theme="0" tint="-0.34998626667073579"/>
        <rFont val="Calibri"/>
        <family val="2"/>
        <scheme val="minor"/>
      </rPr>
      <t xml:space="preserve"> (add rows, if necessary)</t>
    </r>
  </si>
  <si>
    <t>Involved Association/Cluster</t>
  </si>
  <si>
    <t>European Clean Hydrogen Alliance</t>
  </si>
  <si>
    <t>CEN/TC 58</t>
  </si>
  <si>
    <t>ISO/TC 197</t>
  </si>
  <si>
    <t>IEC/TC 105</t>
  </si>
  <si>
    <r>
      <t xml:space="preserve">Jobs </t>
    </r>
    <r>
      <rPr>
        <b/>
        <u/>
        <sz val="6"/>
        <color theme="0" tint="-0.34998626667073579"/>
        <rFont val="Calibri"/>
        <family val="2"/>
        <scheme val="minor"/>
      </rPr>
      <t xml:space="preserve"> (add rows, if necessary)</t>
    </r>
  </si>
  <si>
    <t>Headcount
(Full-time equivalent)</t>
  </si>
  <si>
    <t>Jobs created
(Full-time equivalent)</t>
  </si>
  <si>
    <t>Financial Update</t>
  </si>
  <si>
    <t>Amount or mean value:</t>
  </si>
  <si>
    <t>Scope</t>
  </si>
  <si>
    <t>Stack dimension
[cm²]</t>
  </si>
  <si>
    <t>Minimum load tolerated by the stack [A/cm²]</t>
  </si>
  <si>
    <t>Total operating hours
[h]</t>
  </si>
  <si>
    <t>Full load hours
[h]</t>
  </si>
  <si>
    <t>Produced hydrogen quantity REDII non-conform [t]</t>
  </si>
  <si>
    <t>Produced hydrogen quantity REDII conformed [t]</t>
  </si>
  <si>
    <t>Pipeline: Capacity fed in [MW]</t>
  </si>
  <si>
    <t>Pipeline: Capacity fed out [MW]</t>
  </si>
  <si>
    <t>Storage: Capacity fed in [MW]</t>
  </si>
  <si>
    <t>other transport capacity [kg. H2]</t>
  </si>
  <si>
    <t>Commissioned transport capacity [MW/a]</t>
  </si>
  <si>
    <t>Other newly commissioned manufacturing capacity (specify)</t>
  </si>
  <si>
    <t>Durability (10% loss of performance)  [h]</t>
  </si>
  <si>
    <t>Manufacturing costs [€/unit]</t>
  </si>
  <si>
    <t>A - General Information and Financial Update</t>
  </si>
  <si>
    <t>Legal status of the IPCEI participant (LE, SME)</t>
  </si>
  <si>
    <t>Country of the IPCEI participant</t>
  </si>
  <si>
    <t>Preliminary remark</t>
  </si>
  <si>
    <t>22 (RDI), 23 (FID), 22/23 (RDI/FID), 25 (Infrastructure)</t>
  </si>
  <si>
    <t>Project-ID, e.g. DE98</t>
  </si>
  <si>
    <t>Full amount according to the approval of the state aid</t>
  </si>
  <si>
    <t>Full amount according to the approval of the state aid (if part of the approval)</t>
  </si>
  <si>
    <t>Discounted aid amount (received)</t>
  </si>
  <si>
    <t>requested or approved</t>
  </si>
  <si>
    <t xml:space="preserve">in the respective year </t>
  </si>
  <si>
    <t>is calculated automatically</t>
  </si>
  <si>
    <t>B - Collaboration</t>
  </si>
  <si>
    <t>Collaboration on Technical field</t>
  </si>
  <si>
    <t>Technical field of reporting paticipant</t>
  </si>
  <si>
    <t>expected, if applicable</t>
  </si>
  <si>
    <t>project-ID</t>
  </si>
  <si>
    <t>see drop-down menu</t>
  </si>
  <si>
    <t>Collaboration with direct paticipants of the wave</t>
  </si>
  <si>
    <t>Collaboration with non-direct paticipants of the wave</t>
  </si>
  <si>
    <t>Scope of collaboration, e.g. TFx</t>
  </si>
  <si>
    <t>C - Dissemination</t>
  </si>
  <si>
    <r>
      <t>Dissemination activities in form of publications</t>
    </r>
    <r>
      <rPr>
        <b/>
        <u/>
        <sz val="6"/>
        <color theme="0" tint="-0.34998626667073579"/>
        <rFont val="Calibri"/>
        <family val="2"/>
        <scheme val="minor"/>
      </rPr>
      <t xml:space="preserve"> (add rows, if necessary)</t>
    </r>
  </si>
  <si>
    <t>Dissemination activities in the form of publications</t>
  </si>
  <si>
    <t>Dissemination activities in form events</t>
  </si>
  <si>
    <t>Dissemination activities in form of funding academics</t>
  </si>
  <si>
    <t>Other Dissemination activities</t>
  </si>
  <si>
    <t>e.g. scientific publication</t>
  </si>
  <si>
    <t>e.g. conferences</t>
  </si>
  <si>
    <t>e.g. PhD studie</t>
  </si>
  <si>
    <t>e.g. training</t>
  </si>
  <si>
    <t>D - Patent&amp;Standardisation</t>
  </si>
  <si>
    <t>Patent licences procured</t>
  </si>
  <si>
    <t>Patent licences issued</t>
  </si>
  <si>
    <t>Patent application</t>
  </si>
  <si>
    <t>Standardisation activities</t>
  </si>
  <si>
    <t>E - Jobs</t>
  </si>
  <si>
    <t>Headcount (Full-time equivalent)</t>
  </si>
  <si>
    <t>Jobs created (Full-time equivalent)</t>
  </si>
  <si>
    <r>
      <t>Headcount of the IPCEI participant during the year; amount people directly involved with IPCEI H2 from your company.</t>
    </r>
    <r>
      <rPr>
        <sz val="9"/>
        <color rgb="FFFF0000"/>
        <rFont val="Calibri"/>
        <family val="2"/>
        <scheme val="minor"/>
      </rPr>
      <t/>
    </r>
  </si>
  <si>
    <t>KPI - Manufacturing</t>
  </si>
  <si>
    <t>KPI - Generation</t>
  </si>
  <si>
    <t>KPI - Transport &amp; Storage</t>
  </si>
  <si>
    <t xml:space="preserve">Installation of manufacturing capacity KPI </t>
  </si>
  <si>
    <t xml:space="preserve">Manufacturing KPI </t>
  </si>
  <si>
    <t>e.g. newly commissioned manufacturing capacity</t>
  </si>
  <si>
    <t>Installation KPI</t>
  </si>
  <si>
    <t>Operation KPI</t>
  </si>
  <si>
    <t>e.g. manufactured elektrolyser capacity during the year</t>
  </si>
  <si>
    <t>e.g. capacity installed and comissioned</t>
  </si>
  <si>
    <t>e.g. produced hydrogen quantity</t>
  </si>
  <si>
    <t>e.g. commissioned transport capacity</t>
  </si>
  <si>
    <t>e.g.  capacity fed out</t>
  </si>
  <si>
    <t>Storage: Capacity fed out [MW]</t>
  </si>
  <si>
    <t>Commissioned new storage capacity [Nm³]</t>
  </si>
  <si>
    <t>Commissioned new other transport capacity (e.g. Ammonia, LOHC) [in max. kg H2/a]</t>
  </si>
  <si>
    <t>Capacity installed and commissioned [MW]</t>
  </si>
  <si>
    <t>Standardisation committee name</t>
  </si>
  <si>
    <t>If necessary, add further supporting description, e.g. foreseen future workplace skills not yet satisfied</t>
  </si>
  <si>
    <t>Point of IPCEI Communication</t>
  </si>
  <si>
    <r>
      <t>Collaboration with direct participants of the wave</t>
    </r>
    <r>
      <rPr>
        <b/>
        <u/>
        <sz val="6"/>
        <color theme="0" tint="-0.34998626667073579"/>
        <rFont val="Calibri"/>
        <family val="2"/>
        <scheme val="minor"/>
      </rPr>
      <t xml:space="preserve"> (add rows, if necessary)</t>
    </r>
  </si>
  <si>
    <r>
      <t>Collaboration with non-direct participants of the wave</t>
    </r>
    <r>
      <rPr>
        <b/>
        <u/>
        <sz val="6"/>
        <color theme="0" tint="-0.34998626667073579"/>
        <rFont val="Calibri"/>
        <family val="2"/>
        <scheme val="minor"/>
      </rPr>
      <t xml:space="preserve"> (add rows, if necessary)</t>
    </r>
  </si>
  <si>
    <t xml:space="preserve">The report template is updated annually. This means that information from previous reporting years is not deleted. The information for the current reporting year is added. For example, the report for the year 2025 also contains all information for the years 2021, 2022, 2023 and 2024. The total across all years is automatically calculated in the result row of the respective table. Please note, that the option exists to enter information from a drop-down menu. In the absence of a drop-down menu please fill in information manually. In case of missing options please use the "further description" tab to elaborate.  </t>
  </si>
  <si>
    <t>Electrolysers technology (model and manufacturer, PEM, alklaline, etc)</t>
  </si>
  <si>
    <t>Full legal name of the IPCEI participant  (Company name)</t>
  </si>
  <si>
    <t>Expected</t>
  </si>
  <si>
    <t>Actual</t>
  </si>
  <si>
    <t>Date of public funding decision</t>
  </si>
  <si>
    <t>Date of formal land acquisition/lease</t>
  </si>
  <si>
    <t>Completed permitting date</t>
  </si>
  <si>
    <t>Conclusion date of PPA (power purchasing agreement)</t>
  </si>
  <si>
    <t>Date for FEED (Front End Engineering Design)</t>
  </si>
  <si>
    <t>MoUs with off-takers/major clients (Yes/No)</t>
  </si>
  <si>
    <t>Date for FID (Final Investment Decision)</t>
  </si>
  <si>
    <t>Monitoring milestones</t>
  </si>
  <si>
    <t>Patent with FRAND commitment</t>
  </si>
  <si>
    <t>academic &amp; industrial</t>
  </si>
  <si>
    <t>New Jobs created during the year; amount people directly involved with IPCEI H2 from your company (in FTE; deadline 31.12. of each year)</t>
  </si>
  <si>
    <t>see drop-down menu (between the partners and how they share the results)</t>
  </si>
  <si>
    <t>Media publication (e.g. TV/radio/internet)</t>
  </si>
  <si>
    <t>Manufactured elektrolyser capacity [MW]</t>
  </si>
  <si>
    <t>Manufactured fuel cell capacity [MW]</t>
  </si>
  <si>
    <t>Other newly commissioned manufacturing capacity [unit/a]</t>
  </si>
  <si>
    <t>Other manufactured capacity [unit]</t>
  </si>
  <si>
    <t>Workshops, Seminar</t>
  </si>
  <si>
    <t>Exhibition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</si>
</sst>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 #,##0.00_-;_-* &quot;-&quot;??_-;_-@_-"/>
    <numFmt numFmtId="164" formatCode="_-* #,##0.00\ [$€-407]_-;\-* #,##0.00\ [$€-407]_-;_-* &quot;-&quot;??\ [$€-407]_-;_-@_-"/>
    <numFmt numFmtId="165" formatCode="0.0"/>
    <numFmt numFmtId="166" formatCode="_-* #,##0.0_-;\-* #,##0.0_-;_-* &quot;-&quot;??_-;_-@_-"/>
  </numFmts>
  <fonts count="18" x14ac:knownFonts="1">
    <font>
      <sz val="11"/>
      <color theme="1"/>
      <name val="Calibri"/>
      <family val="2"/>
      <scheme val="minor"/>
    </font>
    <font>
      <b/>
      <sz val="9"/>
      <color theme="1"/>
      <name val="Calibri"/>
      <family val="2"/>
      <scheme val="minor"/>
    </font>
    <font>
      <sz val="9"/>
      <color theme="1"/>
      <name val="Calibri"/>
      <family val="2"/>
      <scheme val="minor"/>
    </font>
    <font>
      <sz val="11"/>
      <color theme="1"/>
      <name val="Calibri"/>
      <family val="2"/>
      <scheme val="minor"/>
    </font>
    <font>
      <sz val="9"/>
      <color rgb="FFFF0000"/>
      <name val="Calibri"/>
      <family val="2"/>
      <scheme val="minor"/>
    </font>
    <font>
      <b/>
      <sz val="9"/>
      <color rgb="FFFF0000"/>
      <name val="Calibri"/>
      <family val="2"/>
      <scheme val="minor"/>
    </font>
    <font>
      <sz val="10"/>
      <color rgb="FF262626"/>
      <name val="Arial"/>
      <family val="2"/>
    </font>
    <font>
      <sz val="10"/>
      <color rgb="FF000000"/>
      <name val="Arial"/>
      <family val="2"/>
    </font>
    <font>
      <b/>
      <sz val="9"/>
      <name val="Calibri"/>
      <family val="2"/>
      <scheme val="minor"/>
    </font>
    <font>
      <sz val="9"/>
      <name val="Calibri"/>
      <family val="2"/>
      <scheme val="minor"/>
    </font>
    <font>
      <b/>
      <u/>
      <sz val="9"/>
      <color theme="1"/>
      <name val="Calibri"/>
      <family val="2"/>
      <scheme val="minor"/>
    </font>
    <font>
      <i/>
      <sz val="8"/>
      <color theme="1"/>
      <name val="Calibri"/>
      <family val="2"/>
      <scheme val="minor"/>
    </font>
    <font>
      <sz val="8"/>
      <color theme="0" tint="-0.34998626667073579"/>
      <name val="Calibri"/>
      <family val="2"/>
      <scheme val="minor"/>
    </font>
    <font>
      <b/>
      <u/>
      <sz val="6"/>
      <color theme="0" tint="-0.34998626667073579"/>
      <name val="Calibri"/>
      <family val="2"/>
      <scheme val="minor"/>
    </font>
    <font>
      <sz val="9"/>
      <color theme="1"/>
      <name val="Calibri"/>
      <family val="2"/>
      <scheme val="minor"/>
    </font>
    <font>
      <sz val="9"/>
      <color theme="0" tint="-0.34998626667073579"/>
      <name val="Calibri"/>
      <family val="2"/>
      <scheme val="minor"/>
    </font>
    <font>
      <sz val="9"/>
      <color theme="1"/>
      <name val="Calibri"/>
      <family val="2"/>
    </font>
    <font>
      <b/>
      <u/>
      <sz val="10"/>
      <color theme="1"/>
      <name val="Arial"/>
      <family val="2"/>
    </font>
  </fonts>
  <fills count="4">
    <fill>
      <patternFill patternType="none"/>
    </fill>
    <fill>
      <patternFill patternType="gray125"/>
    </fill>
    <fill>
      <patternFill patternType="solid">
        <fgColor theme="2" tint="-9.9978637043366805E-2"/>
        <bgColor indexed="64"/>
      </patternFill>
    </fill>
    <fill>
      <patternFill patternType="solid">
        <fgColor theme="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style="thin">
        <color indexed="64"/>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3">
    <xf numFmtId="0" fontId="0" fillId="0" borderId="0"/>
    <xf numFmtId="9" fontId="3" fillId="0" borderId="0" applyFont="0" applyFill="0" applyBorder="0" applyAlignment="0" applyProtection="0"/>
    <xf numFmtId="43" fontId="3" fillId="0" borderId="0" applyFont="0" applyFill="0" applyBorder="0" applyAlignment="0" applyProtection="0"/>
  </cellStyleXfs>
  <cellXfs count="94">
    <xf numFmtId="0" fontId="0" fillId="0" borderId="0" xfId="0"/>
    <xf numFmtId="0" fontId="2" fillId="0" borderId="0" xfId="0" applyFont="1" applyAlignment="1">
      <alignment horizontal="center" vertical="center"/>
    </xf>
    <xf numFmtId="0" fontId="2" fillId="0" borderId="0" xfId="0" applyFont="1"/>
    <xf numFmtId="0" fontId="2" fillId="0" borderId="0" xfId="0" applyFont="1" applyAlignment="1">
      <alignment horizontal="center" vertical="center" wrapText="1"/>
    </xf>
    <xf numFmtId="0" fontId="1" fillId="2" borderId="0" xfId="0" applyFont="1" applyFill="1"/>
    <xf numFmtId="0" fontId="2" fillId="2" borderId="0" xfId="0" applyFont="1" applyFill="1"/>
    <xf numFmtId="0" fontId="2" fillId="0" borderId="0" xfId="0" applyFont="1" applyFill="1"/>
    <xf numFmtId="0" fontId="1" fillId="0" borderId="0" xfId="0" applyFont="1" applyFill="1" applyAlignment="1">
      <alignment horizontal="center" vertical="center"/>
    </xf>
    <xf numFmtId="0" fontId="5" fillId="2" borderId="0" xfId="0" applyFont="1" applyFill="1"/>
    <xf numFmtId="0" fontId="4" fillId="0" borderId="0" xfId="0" applyFont="1"/>
    <xf numFmtId="0" fontId="7" fillId="0" borderId="0" xfId="0" applyFont="1"/>
    <xf numFmtId="0" fontId="6" fillId="0" borderId="0" xfId="0" applyFont="1" applyAlignment="1">
      <alignment vertical="center"/>
    </xf>
    <xf numFmtId="0" fontId="8" fillId="2" borderId="0" xfId="0" applyFont="1" applyFill="1"/>
    <xf numFmtId="0" fontId="2" fillId="0" borderId="0" xfId="0" applyFont="1" applyAlignment="1">
      <alignment horizontal="left" vertical="center"/>
    </xf>
    <xf numFmtId="0" fontId="2" fillId="3" borderId="0" xfId="0" applyFont="1" applyFill="1"/>
    <xf numFmtId="0" fontId="0" fillId="0" borderId="0" xfId="0"/>
    <xf numFmtId="0" fontId="2" fillId="0" borderId="0" xfId="0" applyFont="1" applyAlignment="1">
      <alignment horizontal="left" vertical="top"/>
    </xf>
    <xf numFmtId="0" fontId="4" fillId="2" borderId="0" xfId="0" applyFont="1" applyFill="1"/>
    <xf numFmtId="0" fontId="10" fillId="0" borderId="0" xfId="0" applyFont="1" applyAlignment="1">
      <alignment horizontal="left" vertical="top"/>
    </xf>
    <xf numFmtId="0" fontId="2" fillId="0" borderId="1" xfId="0" applyFont="1" applyBorder="1" applyAlignment="1">
      <alignment horizontal="center" vertical="center"/>
    </xf>
    <xf numFmtId="164" fontId="2" fillId="0" borderId="0" xfId="0" applyNumberFormat="1" applyFont="1" applyAlignment="1">
      <alignment horizontal="right"/>
    </xf>
    <xf numFmtId="9" fontId="2" fillId="0" borderId="0" xfId="1" applyFont="1" applyAlignment="1">
      <alignment horizontal="center" vertical="center"/>
    </xf>
    <xf numFmtId="0" fontId="2" fillId="0" borderId="0" xfId="0" applyFont="1" applyAlignment="1">
      <alignment horizontal="left" vertical="top" wrapText="1"/>
    </xf>
    <xf numFmtId="0" fontId="2" fillId="0" borderId="2" xfId="0" applyFont="1" applyBorder="1" applyAlignment="1">
      <alignment horizontal="left" vertical="top" wrapText="1"/>
    </xf>
    <xf numFmtId="0" fontId="2" fillId="0" borderId="0" xfId="0" applyFont="1" applyBorder="1" applyAlignment="1">
      <alignment horizontal="center" vertical="center" wrapText="1"/>
    </xf>
    <xf numFmtId="0" fontId="2" fillId="0" borderId="2" xfId="0" applyFont="1" applyBorder="1" applyAlignment="1">
      <alignment horizontal="left" vertical="center" wrapText="1"/>
    </xf>
    <xf numFmtId="165" fontId="2" fillId="0" borderId="0" xfId="0" applyNumberFormat="1" applyFont="1" applyBorder="1" applyAlignment="1">
      <alignment horizontal="center" vertical="center" wrapText="1"/>
    </xf>
    <xf numFmtId="0" fontId="2" fillId="3" borderId="0" xfId="0" applyFont="1" applyFill="1" applyAlignment="1">
      <alignment horizontal="center" vertical="center"/>
    </xf>
    <xf numFmtId="0" fontId="2" fillId="3" borderId="0" xfId="0" applyFont="1" applyFill="1" applyAlignment="1">
      <alignment horizontal="center" vertical="center" wrapText="1"/>
    </xf>
    <xf numFmtId="0" fontId="1" fillId="3" borderId="0" xfId="0" applyFont="1" applyFill="1" applyAlignment="1">
      <alignment horizontal="center" vertical="center" wrapText="1"/>
    </xf>
    <xf numFmtId="0" fontId="10" fillId="0" borderId="3" xfId="0" applyFont="1" applyBorder="1" applyAlignment="1">
      <alignment horizontal="left" vertical="top"/>
    </xf>
    <xf numFmtId="0" fontId="2" fillId="0" borderId="4" xfId="0" applyFont="1" applyBorder="1" applyAlignment="1">
      <alignment horizontal="center" vertical="center"/>
    </xf>
    <xf numFmtId="0" fontId="1" fillId="0" borderId="5" xfId="0" applyFont="1" applyBorder="1" applyAlignment="1">
      <alignment horizontal="left" vertical="top"/>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0" xfId="0" applyFont="1" applyBorder="1" applyAlignment="1">
      <alignment horizontal="left" vertical="center" wrapText="1"/>
    </xf>
    <xf numFmtId="164" fontId="2" fillId="0" borderId="10" xfId="0" applyNumberFormat="1" applyFont="1" applyBorder="1" applyAlignment="1">
      <alignment horizontal="right" vertical="center"/>
    </xf>
    <xf numFmtId="164" fontId="2" fillId="0" borderId="11" xfId="0" applyNumberFormat="1" applyFont="1" applyBorder="1" applyAlignment="1">
      <alignment horizontal="right" vertical="center"/>
    </xf>
    <xf numFmtId="164" fontId="2" fillId="0" borderId="0" xfId="0" applyNumberFormat="1" applyFont="1" applyAlignment="1">
      <alignment horizontal="center" vertical="center"/>
    </xf>
    <xf numFmtId="0" fontId="2" fillId="0" borderId="0" xfId="0" applyFont="1" applyAlignment="1">
      <alignment horizontal="left" vertical="center" wrapText="1"/>
    </xf>
    <xf numFmtId="0" fontId="14" fillId="0" borderId="0" xfId="0" applyFont="1" applyAlignment="1">
      <alignment horizontal="center" vertical="center"/>
    </xf>
    <xf numFmtId="0" fontId="14" fillId="0" borderId="0" xfId="0" applyFont="1" applyAlignment="1">
      <alignment horizontal="left" vertical="center"/>
    </xf>
    <xf numFmtId="0" fontId="14" fillId="0" borderId="0" xfId="0" applyFont="1" applyAlignment="1">
      <alignment horizontal="left" vertical="center" wrapText="1"/>
    </xf>
    <xf numFmtId="0" fontId="14" fillId="0" borderId="0" xfId="0" applyFont="1" applyAlignment="1">
      <alignment horizontal="left" vertical="top" wrapText="1"/>
    </xf>
    <xf numFmtId="0" fontId="14" fillId="0" borderId="0" xfId="0" applyFont="1" applyAlignment="1">
      <alignment horizontal="center" vertical="center" wrapText="1"/>
    </xf>
    <xf numFmtId="0" fontId="0" fillId="0" borderId="0" xfId="0" applyBorder="1"/>
    <xf numFmtId="0" fontId="14" fillId="0" borderId="0" xfId="0" applyFont="1" applyAlignment="1">
      <alignment horizontal="left" vertical="top"/>
    </xf>
    <xf numFmtId="166" fontId="2" fillId="0" borderId="0" xfId="2" applyNumberFormat="1" applyFont="1" applyAlignment="1">
      <alignment horizontal="center" vertical="center"/>
    </xf>
    <xf numFmtId="0" fontId="2" fillId="0" borderId="0" xfId="2" applyNumberFormat="1" applyFont="1" applyAlignment="1">
      <alignment horizontal="center" vertical="center"/>
    </xf>
    <xf numFmtId="0" fontId="10" fillId="0" borderId="4" xfId="0" applyFont="1" applyBorder="1" applyAlignment="1">
      <alignment horizontal="left" vertical="top"/>
    </xf>
    <xf numFmtId="0" fontId="2" fillId="0" borderId="12" xfId="0" applyFont="1" applyBorder="1" applyAlignment="1">
      <alignment horizontal="center" vertical="center"/>
    </xf>
    <xf numFmtId="0" fontId="2" fillId="0" borderId="13" xfId="0" applyFont="1" applyBorder="1" applyAlignment="1">
      <alignment horizontal="center" vertical="center"/>
    </xf>
    <xf numFmtId="166" fontId="2" fillId="0" borderId="0" xfId="0" applyNumberFormat="1" applyFont="1" applyAlignment="1">
      <alignment horizontal="center" vertical="center"/>
    </xf>
    <xf numFmtId="0" fontId="2" fillId="0" borderId="0" xfId="0" applyFont="1" applyFill="1" applyAlignment="1">
      <alignment horizontal="center" vertical="center" wrapText="1"/>
    </xf>
    <xf numFmtId="166" fontId="14" fillId="0" borderId="0" xfId="0" applyNumberFormat="1" applyFont="1" applyAlignment="1">
      <alignment horizontal="center" vertical="center"/>
    </xf>
    <xf numFmtId="166" fontId="14" fillId="0" borderId="0" xfId="0" applyNumberFormat="1" applyFont="1" applyAlignment="1">
      <alignment horizontal="left" vertical="top"/>
    </xf>
    <xf numFmtId="166" fontId="16" fillId="0" borderId="0" xfId="2" applyNumberFormat="1" applyFont="1" applyAlignment="1">
      <alignment horizontal="center" vertical="center"/>
    </xf>
    <xf numFmtId="164" fontId="14" fillId="0" borderId="0" xfId="0" applyNumberFormat="1" applyFont="1" applyAlignment="1">
      <alignment horizontal="right"/>
    </xf>
    <xf numFmtId="164" fontId="14" fillId="0" borderId="0" xfId="0" applyNumberFormat="1" applyFont="1" applyAlignment="1">
      <alignment horizontal="center" vertical="center"/>
    </xf>
    <xf numFmtId="0" fontId="17" fillId="0" borderId="0" xfId="0" applyFont="1"/>
    <xf numFmtId="166" fontId="2" fillId="0" borderId="0" xfId="2" applyNumberFormat="1" applyFont="1" applyAlignment="1">
      <alignment horizontal="left" vertical="top"/>
    </xf>
    <xf numFmtId="0" fontId="2" fillId="0" borderId="0" xfId="2" applyNumberFormat="1" applyFont="1" applyAlignment="1">
      <alignment horizontal="left" vertical="top"/>
    </xf>
    <xf numFmtId="0" fontId="1" fillId="0" borderId="0" xfId="0" applyFont="1" applyFill="1"/>
    <xf numFmtId="0" fontId="2" fillId="0" borderId="0" xfId="0" applyFont="1" applyFill="1" applyAlignment="1">
      <alignment vertical="top" wrapText="1"/>
    </xf>
    <xf numFmtId="0" fontId="1" fillId="0" borderId="0" xfId="0" applyFont="1"/>
    <xf numFmtId="166" fontId="16" fillId="0" borderId="0" xfId="2" applyNumberFormat="1" applyFont="1" applyAlignment="1">
      <alignment horizontal="left" vertical="top" wrapText="1"/>
    </xf>
    <xf numFmtId="166" fontId="2" fillId="0" borderId="0" xfId="2" applyNumberFormat="1" applyFont="1" applyAlignment="1">
      <alignment horizontal="left" vertical="top" wrapText="1"/>
    </xf>
    <xf numFmtId="9" fontId="2" fillId="0" borderId="0" xfId="0" applyNumberFormat="1" applyFont="1" applyAlignment="1">
      <alignment horizontal="center" vertical="center"/>
    </xf>
    <xf numFmtId="0" fontId="2" fillId="0" borderId="14" xfId="0" applyFont="1" applyBorder="1"/>
    <xf numFmtId="0" fontId="1" fillId="0" borderId="14" xfId="0" applyFont="1" applyBorder="1"/>
    <xf numFmtId="0" fontId="2" fillId="0" borderId="15" xfId="0" applyFont="1" applyBorder="1"/>
    <xf numFmtId="0" fontId="9" fillId="0" borderId="14" xfId="0" applyFont="1" applyBorder="1" applyAlignment="1">
      <alignment wrapText="1"/>
    </xf>
    <xf numFmtId="0" fontId="4" fillId="0" borderId="14" xfId="0" applyFont="1" applyBorder="1"/>
    <xf numFmtId="0" fontId="1" fillId="0" borderId="17" xfId="0" applyFont="1" applyFill="1" applyBorder="1" applyAlignment="1">
      <alignment horizontal="center" vertical="center"/>
    </xf>
    <xf numFmtId="0" fontId="1" fillId="0" borderId="18" xfId="0" applyFont="1" applyFill="1" applyBorder="1" applyAlignment="1">
      <alignment horizontal="center" vertical="center" wrapText="1"/>
    </xf>
    <xf numFmtId="0" fontId="1" fillId="0" borderId="19" xfId="0" applyFont="1" applyFill="1" applyBorder="1" applyAlignment="1">
      <alignment horizontal="center" vertical="center" wrapText="1"/>
    </xf>
    <xf numFmtId="0" fontId="1" fillId="0" borderId="16" xfId="0" applyFont="1" applyFill="1" applyBorder="1" applyAlignment="1">
      <alignment horizontal="center" vertical="center"/>
    </xf>
    <xf numFmtId="0" fontId="2" fillId="0" borderId="16" xfId="0" applyFont="1" applyFill="1" applyBorder="1" applyAlignment="1">
      <alignment horizontal="center" vertical="center"/>
    </xf>
    <xf numFmtId="0" fontId="1" fillId="0" borderId="1"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14" xfId="0" applyFont="1" applyFill="1" applyBorder="1" applyAlignment="1">
      <alignment wrapText="1"/>
    </xf>
    <xf numFmtId="0" fontId="2" fillId="0" borderId="14" xfId="0" applyFont="1" applyFill="1" applyBorder="1"/>
    <xf numFmtId="0" fontId="14" fillId="0" borderId="14" xfId="0" applyFont="1" applyBorder="1" applyAlignment="1">
      <alignment horizontal="left" vertical="center"/>
    </xf>
    <xf numFmtId="0" fontId="2" fillId="0" borderId="0" xfId="0" applyFont="1" applyFill="1" applyAlignment="1">
      <alignment horizontal="left" vertical="center"/>
    </xf>
    <xf numFmtId="0" fontId="14" fillId="0" borderId="0" xfId="0" applyFont="1" applyFill="1" applyAlignment="1">
      <alignment horizontal="left" vertical="center"/>
    </xf>
    <xf numFmtId="0" fontId="2" fillId="0" borderId="0" xfId="0" applyFont="1" applyFill="1" applyBorder="1" applyAlignment="1">
      <alignment horizontal="left" vertical="center"/>
    </xf>
    <xf numFmtId="0" fontId="2" fillId="0" borderId="0" xfId="0" applyFont="1" applyFill="1" applyAlignment="1">
      <alignment horizontal="center" vertical="center"/>
    </xf>
    <xf numFmtId="0" fontId="2" fillId="0" borderId="14" xfId="0" applyFont="1" applyFill="1" applyBorder="1" applyAlignment="1">
      <alignment horizontal="center" vertical="center"/>
    </xf>
    <xf numFmtId="0" fontId="2" fillId="0" borderId="14" xfId="0" applyFont="1" applyFill="1" applyBorder="1" applyAlignment="1">
      <alignment horizontal="center" vertical="center" wrapText="1"/>
    </xf>
    <xf numFmtId="0" fontId="0" fillId="0" borderId="0" xfId="0" applyFill="1"/>
    <xf numFmtId="0" fontId="1" fillId="0" borderId="0" xfId="0" applyFont="1" applyFill="1" applyAlignment="1">
      <alignment horizontal="left" vertical="top" wrapText="1"/>
    </xf>
  </cellXfs>
  <cellStyles count="3">
    <cellStyle name="Komma" xfId="2" builtinId="3"/>
    <cellStyle name="Prozent" xfId="1" builtinId="5"/>
    <cellStyle name="Standard" xfId="0" builtinId="0"/>
  </cellStyles>
  <dxfs count="317">
    <dxf>
      <font>
        <b val="0"/>
        <i val="0"/>
        <strike val="0"/>
        <condense val="0"/>
        <extend val="0"/>
        <outline val="0"/>
        <shadow val="0"/>
        <u val="none"/>
        <vertAlign val="baseline"/>
        <sz val="9"/>
        <color theme="1"/>
        <name val="Calibri"/>
        <scheme val="minor"/>
      </font>
      <alignment horizontal="center" vertical="center" textRotation="0" wrapText="0" indent="0" justifyLastLine="0" shrinkToFit="0" readingOrder="0"/>
    </dxf>
    <dxf>
      <font>
        <b val="0"/>
        <i val="0"/>
        <strike val="0"/>
        <condense val="0"/>
        <extend val="0"/>
        <outline val="0"/>
        <shadow val="0"/>
        <u val="none"/>
        <vertAlign val="baseline"/>
        <sz val="9"/>
        <color theme="1"/>
        <name val="Calibri"/>
        <scheme val="none"/>
      </font>
      <numFmt numFmtId="166" formatCode="_-* #,##0.0_-;\-* #,##0.0_-;_-* &quot;-&quot;??_-;_-@_-"/>
      <alignment horizontal="left" vertical="top" textRotation="0" wrapText="1" indent="0" justifyLastLine="0" shrinkToFit="0" readingOrder="0"/>
    </dxf>
    <dxf>
      <font>
        <b val="0"/>
        <i val="0"/>
        <strike val="0"/>
        <condense val="0"/>
        <extend val="0"/>
        <outline val="0"/>
        <shadow val="0"/>
        <u val="none"/>
        <vertAlign val="baseline"/>
        <sz val="9"/>
        <color theme="1"/>
        <name val="Calibri"/>
        <scheme val="minor"/>
      </font>
      <numFmt numFmtId="166" formatCode="_-* #,##0.0_-;\-* #,##0.0_-;_-* &quot;-&quot;??_-;_-@_-"/>
      <alignment horizontal="center" vertical="center" textRotation="0" wrapText="0" indent="0" justifyLastLine="0" shrinkToFit="0" readingOrder="0"/>
    </dxf>
    <dxf>
      <font>
        <b val="0"/>
        <i val="0"/>
        <strike val="0"/>
        <condense val="0"/>
        <extend val="0"/>
        <outline val="0"/>
        <shadow val="0"/>
        <u val="none"/>
        <vertAlign val="baseline"/>
        <sz val="9"/>
        <color theme="1"/>
        <name val="Calibri"/>
        <scheme val="none"/>
      </font>
      <numFmt numFmtId="166" formatCode="_-* #,##0.0_-;\-* #,##0.0_-;_-* &quot;-&quot;??_-;_-@_-"/>
      <alignment horizontal="center" vertical="center" textRotation="0" wrapText="0" indent="0" justifyLastLine="0" shrinkToFit="0" readingOrder="0"/>
    </dxf>
    <dxf>
      <font>
        <b val="0"/>
        <i val="0"/>
        <strike val="0"/>
        <condense val="0"/>
        <extend val="0"/>
        <outline val="0"/>
        <shadow val="0"/>
        <u val="none"/>
        <vertAlign val="baseline"/>
        <sz val="9"/>
        <color theme="1"/>
        <name val="Calibri"/>
        <scheme val="minor"/>
      </font>
      <numFmt numFmtId="166" formatCode="_-* #,##0.0_-;\-* #,##0.0_-;_-* &quot;-&quot;??_-;_-@_-"/>
      <alignment horizontal="center" vertical="center" textRotation="0" wrapText="0" indent="0" justifyLastLine="0" shrinkToFit="0" readingOrder="0"/>
    </dxf>
    <dxf>
      <font>
        <b val="0"/>
        <i val="0"/>
        <strike val="0"/>
        <condense val="0"/>
        <extend val="0"/>
        <outline val="0"/>
        <shadow val="0"/>
        <u val="none"/>
        <vertAlign val="baseline"/>
        <sz val="9"/>
        <color theme="1"/>
        <name val="Calibri"/>
        <scheme val="minor"/>
      </font>
      <numFmt numFmtId="166" formatCode="_-* #,##0.0_-;\-* #,##0.0_-;_-* &quot;-&quot;??_-;_-@_-"/>
      <alignment horizontal="center" vertical="center" textRotation="0" wrapText="0" indent="0" justifyLastLine="0" shrinkToFit="0" readingOrder="0"/>
    </dxf>
    <dxf>
      <font>
        <b val="0"/>
        <i val="0"/>
        <strike val="0"/>
        <condense val="0"/>
        <extend val="0"/>
        <outline val="0"/>
        <shadow val="0"/>
        <u val="none"/>
        <vertAlign val="baseline"/>
        <sz val="9"/>
        <color theme="1"/>
        <name val="Calibri"/>
        <scheme val="minor"/>
      </font>
      <numFmt numFmtId="166" formatCode="_-* #,##0.0_-;\-* #,##0.0_-;_-* &quot;-&quot;??_-;_-@_-"/>
      <alignment horizontal="center" vertical="center" textRotation="0" wrapText="0" indent="0" justifyLastLine="0" shrinkToFit="0" readingOrder="0"/>
    </dxf>
    <dxf>
      <font>
        <b val="0"/>
        <i val="0"/>
        <strike val="0"/>
        <condense val="0"/>
        <extend val="0"/>
        <outline val="0"/>
        <shadow val="0"/>
        <u val="none"/>
        <vertAlign val="baseline"/>
        <sz val="9"/>
        <color theme="1"/>
        <name val="Calibri"/>
        <scheme val="minor"/>
      </font>
      <numFmt numFmtId="166" formatCode="_-* #,##0.0_-;\-* #,##0.0_-;_-* &quot;-&quot;??_-;_-@_-"/>
      <alignment horizontal="center" vertical="center" textRotation="0" wrapText="0" indent="0" justifyLastLine="0" shrinkToFit="0" readingOrder="0"/>
    </dxf>
    <dxf>
      <font>
        <b val="0"/>
        <i val="0"/>
        <strike val="0"/>
        <condense val="0"/>
        <extend val="0"/>
        <outline val="0"/>
        <shadow val="0"/>
        <u val="none"/>
        <vertAlign val="baseline"/>
        <sz val="9"/>
        <color theme="1"/>
        <name val="Calibri"/>
        <scheme val="minor"/>
      </font>
      <numFmt numFmtId="166" formatCode="_-* #,##0.0_-;\-* #,##0.0_-;_-* &quot;-&quot;??_-;_-@_-"/>
      <alignment horizontal="center" vertical="center" textRotation="0" wrapText="0" indent="0" justifyLastLine="0" shrinkToFit="0" readingOrder="0"/>
    </dxf>
    <dxf>
      <font>
        <strike val="0"/>
        <outline val="0"/>
        <shadow val="0"/>
        <u val="none"/>
        <vertAlign val="baseline"/>
        <sz val="9"/>
        <name val="Calibri"/>
        <scheme val="minor"/>
      </font>
      <numFmt numFmtId="0" formatCode="General"/>
      <alignment horizontal="center" vertical="center" textRotation="0" wrapText="0" indent="0" justifyLastLine="0" shrinkToFit="0" readingOrder="0"/>
    </dxf>
    <dxf>
      <font>
        <b val="0"/>
        <i val="0"/>
        <strike val="0"/>
        <condense val="0"/>
        <extend val="0"/>
        <outline val="0"/>
        <shadow val="0"/>
        <u val="none"/>
        <vertAlign val="baseline"/>
        <sz val="9"/>
        <color theme="1"/>
        <name val="Calibri"/>
        <scheme val="minor"/>
      </font>
      <numFmt numFmtId="166" formatCode="_-* #,##0.0_-;\-* #,##0.0_-;_-* &quot;-&quot;??_-;_-@_-"/>
      <alignment horizontal="center" vertical="center" textRotation="0" wrapText="0" indent="0" justifyLastLine="0" shrinkToFit="0" readingOrder="0"/>
    </dxf>
    <dxf>
      <font>
        <strike val="0"/>
        <outline val="0"/>
        <shadow val="0"/>
        <u val="none"/>
        <vertAlign val="baseline"/>
        <sz val="9"/>
        <name val="Calibri"/>
        <scheme val="minor"/>
      </font>
      <numFmt numFmtId="166" formatCode="_-* #,##0.0_-;\-* #,##0.0_-;_-* &quot;-&quot;??_-;_-@_-"/>
      <alignment horizontal="center" vertical="center" textRotation="0" wrapText="0" indent="0" justifyLastLine="0" shrinkToFit="0" readingOrder="0"/>
    </dxf>
    <dxf>
      <font>
        <b val="0"/>
        <i val="0"/>
        <strike val="0"/>
        <condense val="0"/>
        <extend val="0"/>
        <outline val="0"/>
        <shadow val="0"/>
        <u val="none"/>
        <vertAlign val="baseline"/>
        <sz val="9"/>
        <color theme="1"/>
        <name val="Calibri"/>
        <scheme val="minor"/>
      </font>
      <alignment horizontal="center" vertical="center" textRotation="0" wrapText="0" indent="0" justifyLastLine="0" shrinkToFit="0" readingOrder="0"/>
    </dxf>
    <dxf>
      <font>
        <strike val="0"/>
        <outline val="0"/>
        <shadow val="0"/>
        <u val="none"/>
        <vertAlign val="baseline"/>
        <sz val="9"/>
        <name val="Calibri"/>
        <scheme val="minor"/>
      </font>
      <alignment horizontal="center" vertical="center" textRotation="0" wrapText="0" indent="0" justifyLastLine="0" shrinkToFit="0" readingOrder="0"/>
    </dxf>
    <dxf>
      <font>
        <b val="0"/>
        <i val="0"/>
        <strike val="0"/>
        <condense val="0"/>
        <extend val="0"/>
        <outline val="0"/>
        <shadow val="0"/>
        <u val="none"/>
        <vertAlign val="baseline"/>
        <sz val="9"/>
        <color theme="1"/>
        <name val="Calibri"/>
        <scheme val="minor"/>
      </font>
      <alignment horizontal="center" vertical="center" textRotation="0" wrapText="0" indent="0" justifyLastLine="0" shrinkToFit="0" readingOrder="0"/>
    </dxf>
    <dxf>
      <font>
        <strike val="0"/>
        <outline val="0"/>
        <shadow val="0"/>
        <u val="none"/>
        <vertAlign val="baseline"/>
        <sz val="9"/>
        <name val="Calibri"/>
        <scheme val="minor"/>
      </font>
      <alignment horizontal="center" vertical="center" textRotation="0" wrapText="0" indent="0" justifyLastLine="0" shrinkToFit="0" readingOrder="0"/>
    </dxf>
    <dxf>
      <font>
        <strike val="0"/>
        <outline val="0"/>
        <shadow val="0"/>
        <u val="none"/>
        <vertAlign val="baseline"/>
        <sz val="9"/>
        <name val="Calibri"/>
        <scheme val="none"/>
      </font>
    </dxf>
    <dxf>
      <font>
        <strike val="0"/>
        <outline val="0"/>
        <shadow val="0"/>
        <u val="none"/>
        <vertAlign val="baseline"/>
        <sz val="9"/>
        <name val="Calibri"/>
        <scheme val="minor"/>
      </font>
      <alignment horizontal="center" vertical="center" textRotation="0" wrapText="1" indent="0" justifyLastLine="0" shrinkToFit="0" readingOrder="0"/>
    </dxf>
    <dxf>
      <font>
        <b val="0"/>
        <i val="0"/>
        <strike val="0"/>
        <condense val="0"/>
        <extend val="0"/>
        <outline val="0"/>
        <shadow val="0"/>
        <u val="none"/>
        <vertAlign val="baseline"/>
        <sz val="9"/>
        <color theme="1"/>
        <name val="Calibri"/>
        <scheme val="minor"/>
      </font>
      <alignment horizontal="center" vertical="center" textRotation="0" wrapText="0" indent="0" justifyLastLine="0" shrinkToFit="0" readingOrder="0"/>
    </dxf>
    <dxf>
      <font>
        <strike val="0"/>
        <outline val="0"/>
        <shadow val="0"/>
        <u val="none"/>
        <vertAlign val="baseline"/>
        <sz val="9"/>
        <name val="Calibri"/>
        <scheme val="minor"/>
      </font>
      <alignment horizontal="left" vertical="top" textRotation="0" wrapText="1" indent="0" justifyLastLine="0" shrinkToFit="0" readingOrder="0"/>
    </dxf>
    <dxf>
      <font>
        <b val="0"/>
        <i val="0"/>
        <strike val="0"/>
        <condense val="0"/>
        <extend val="0"/>
        <outline val="0"/>
        <shadow val="0"/>
        <u val="none"/>
        <vertAlign val="baseline"/>
        <sz val="9"/>
        <color theme="1"/>
        <name val="Calibri"/>
        <scheme val="minor"/>
      </font>
      <numFmt numFmtId="166" formatCode="_-* #,##0.0_-;\-* #,##0.0_-;_-* &quot;-&quot;??_-;_-@_-"/>
      <alignment horizontal="left" vertical="top" textRotation="0" wrapText="0" indent="0" justifyLastLine="0" shrinkToFit="0" readingOrder="0"/>
    </dxf>
    <dxf>
      <font>
        <strike val="0"/>
        <outline val="0"/>
        <shadow val="0"/>
        <u val="none"/>
        <vertAlign val="baseline"/>
        <sz val="9"/>
        <name val="Calibri"/>
        <scheme val="minor"/>
      </font>
      <numFmt numFmtId="166" formatCode="_-* #,##0.0_-;\-* #,##0.0_-;_-* &quot;-&quot;??_-;_-@_-"/>
      <alignment horizontal="center" vertical="center" textRotation="0" wrapText="0" indent="0" justifyLastLine="0" shrinkToFit="0" readingOrder="0"/>
    </dxf>
    <dxf>
      <font>
        <b val="0"/>
        <i val="0"/>
        <strike val="0"/>
        <condense val="0"/>
        <extend val="0"/>
        <outline val="0"/>
        <shadow val="0"/>
        <u val="none"/>
        <vertAlign val="baseline"/>
        <sz val="9"/>
        <color theme="1"/>
        <name val="Calibri"/>
        <scheme val="minor"/>
      </font>
      <numFmt numFmtId="166" formatCode="_-* #,##0.0_-;\-* #,##0.0_-;_-* &quot;-&quot;??_-;_-@_-"/>
      <alignment horizontal="center" vertical="center" textRotation="0" wrapText="0" indent="0" justifyLastLine="0" shrinkToFit="0" readingOrder="0"/>
    </dxf>
    <dxf>
      <font>
        <b val="0"/>
        <i val="0"/>
        <strike val="0"/>
        <condense val="0"/>
        <extend val="0"/>
        <outline val="0"/>
        <shadow val="0"/>
        <u val="none"/>
        <vertAlign val="baseline"/>
        <sz val="9"/>
        <color theme="1"/>
        <name val="Calibri"/>
        <scheme val="minor"/>
      </font>
      <numFmt numFmtId="166" formatCode="_-* #,##0.0_-;\-* #,##0.0_-;_-* &quot;-&quot;??_-;_-@_-"/>
      <alignment horizontal="center" vertical="center" textRotation="0" wrapText="0" indent="0" justifyLastLine="0" shrinkToFit="0" readingOrder="0"/>
    </dxf>
    <dxf>
      <font>
        <b val="0"/>
        <i val="0"/>
        <strike val="0"/>
        <condense val="0"/>
        <extend val="0"/>
        <outline val="0"/>
        <shadow val="0"/>
        <u val="none"/>
        <vertAlign val="baseline"/>
        <sz val="9"/>
        <color theme="1"/>
        <name val="Calibri"/>
        <scheme val="minor"/>
      </font>
      <numFmt numFmtId="166" formatCode="_-* #,##0.0_-;\-* #,##0.0_-;_-* &quot;-&quot;??_-;_-@_-"/>
      <alignment horizontal="center" vertical="center" textRotation="0" wrapText="0" indent="0" justifyLastLine="0" shrinkToFit="0" readingOrder="0"/>
    </dxf>
    <dxf>
      <font>
        <b val="0"/>
        <i val="0"/>
        <strike val="0"/>
        <condense val="0"/>
        <extend val="0"/>
        <outline val="0"/>
        <shadow val="0"/>
        <u val="none"/>
        <vertAlign val="baseline"/>
        <sz val="9"/>
        <color theme="1"/>
        <name val="Calibri"/>
        <scheme val="minor"/>
      </font>
      <numFmt numFmtId="166" formatCode="_-* #,##0.0_-;\-* #,##0.0_-;_-* &quot;-&quot;??_-;_-@_-"/>
      <alignment horizontal="center" vertical="center" textRotation="0" wrapText="0" indent="0" justifyLastLine="0" shrinkToFit="0" readingOrder="0"/>
    </dxf>
    <dxf>
      <font>
        <b val="0"/>
        <i val="0"/>
        <strike val="0"/>
        <condense val="0"/>
        <extend val="0"/>
        <outline val="0"/>
        <shadow val="0"/>
        <u val="none"/>
        <vertAlign val="baseline"/>
        <sz val="9"/>
        <color theme="1"/>
        <name val="Calibri"/>
        <scheme val="minor"/>
      </font>
      <numFmt numFmtId="166" formatCode="_-* #,##0.0_-;\-* #,##0.0_-;_-* &quot;-&quot;??_-;_-@_-"/>
      <alignment horizontal="center" vertical="center" textRotation="0" wrapText="0" indent="0" justifyLastLine="0" shrinkToFit="0" readingOrder="0"/>
    </dxf>
    <dxf>
      <font>
        <strike val="0"/>
        <outline val="0"/>
        <shadow val="0"/>
        <u val="none"/>
        <vertAlign val="baseline"/>
        <sz val="9"/>
        <name val="Calibri"/>
        <scheme val="minor"/>
      </font>
      <numFmt numFmtId="0" formatCode="General"/>
      <alignment horizontal="center" vertical="center" textRotation="0" wrapText="0" indent="0" justifyLastLine="0" shrinkToFit="0" readingOrder="0"/>
    </dxf>
    <dxf>
      <font>
        <b val="0"/>
        <i val="0"/>
        <strike val="0"/>
        <condense val="0"/>
        <extend val="0"/>
        <outline val="0"/>
        <shadow val="0"/>
        <u val="none"/>
        <vertAlign val="baseline"/>
        <sz val="9"/>
        <color theme="1"/>
        <name val="Calibri"/>
        <scheme val="minor"/>
      </font>
      <numFmt numFmtId="166" formatCode="_-* #,##0.0_-;\-* #,##0.0_-;_-* &quot;-&quot;??_-;_-@_-"/>
      <alignment horizontal="center" vertical="center" textRotation="0" wrapText="0" indent="0" justifyLastLine="0" shrinkToFit="0" readingOrder="0"/>
    </dxf>
    <dxf>
      <font>
        <strike val="0"/>
        <outline val="0"/>
        <shadow val="0"/>
        <u val="none"/>
        <vertAlign val="baseline"/>
        <sz val="9"/>
        <name val="Calibri"/>
        <scheme val="minor"/>
      </font>
      <numFmt numFmtId="166" formatCode="_-* #,##0.0_-;\-* #,##0.0_-;_-* &quot;-&quot;??_-;_-@_-"/>
      <alignment horizontal="center" vertical="center" textRotation="0" wrapText="0" indent="0" justifyLastLine="0" shrinkToFit="0" readingOrder="0"/>
    </dxf>
    <dxf>
      <font>
        <b val="0"/>
        <i val="0"/>
        <strike val="0"/>
        <condense val="0"/>
        <extend val="0"/>
        <outline val="0"/>
        <shadow val="0"/>
        <u val="none"/>
        <vertAlign val="baseline"/>
        <sz val="9"/>
        <color theme="1"/>
        <name val="Calibri"/>
        <scheme val="minor"/>
      </font>
      <alignment horizontal="center" vertical="center" textRotation="0" wrapText="0" indent="0" justifyLastLine="0" shrinkToFit="0" readingOrder="0"/>
    </dxf>
    <dxf>
      <font>
        <strike val="0"/>
        <outline val="0"/>
        <shadow val="0"/>
        <u val="none"/>
        <vertAlign val="baseline"/>
        <sz val="9"/>
        <name val="Calibri"/>
        <scheme val="minor"/>
      </font>
      <alignment horizontal="center" vertical="center" textRotation="0" wrapText="0" indent="0" justifyLastLine="0" shrinkToFit="0" readingOrder="0"/>
    </dxf>
    <dxf>
      <font>
        <b val="0"/>
        <i val="0"/>
        <strike val="0"/>
        <condense val="0"/>
        <extend val="0"/>
        <outline val="0"/>
        <shadow val="0"/>
        <u val="none"/>
        <vertAlign val="baseline"/>
        <sz val="9"/>
        <color theme="1"/>
        <name val="Calibri"/>
        <scheme val="minor"/>
      </font>
      <alignment horizontal="center" vertical="center" textRotation="0" wrapText="0" indent="0" justifyLastLine="0" shrinkToFit="0" readingOrder="0"/>
    </dxf>
    <dxf>
      <font>
        <strike val="0"/>
        <outline val="0"/>
        <shadow val="0"/>
        <u val="none"/>
        <vertAlign val="baseline"/>
        <sz val="9"/>
        <name val="Calibri"/>
        <scheme val="minor"/>
      </font>
      <alignment horizontal="center" vertical="center" textRotation="0" wrapText="0" indent="0" justifyLastLine="0" shrinkToFit="0" readingOrder="0"/>
    </dxf>
    <dxf>
      <font>
        <strike val="0"/>
        <outline val="0"/>
        <shadow val="0"/>
        <u val="none"/>
        <vertAlign val="baseline"/>
        <sz val="9"/>
        <name val="Calibri"/>
        <scheme val="none"/>
      </font>
    </dxf>
    <dxf>
      <font>
        <strike val="0"/>
        <outline val="0"/>
        <shadow val="0"/>
        <u val="none"/>
        <vertAlign val="baseline"/>
        <sz val="9"/>
        <name val="Calibri"/>
        <scheme val="minor"/>
      </font>
      <alignment horizontal="center" vertical="center" textRotation="0" wrapText="1" indent="0" justifyLastLine="0" shrinkToFit="0" readingOrder="0"/>
    </dxf>
    <dxf>
      <font>
        <b val="0"/>
        <i val="0"/>
        <strike val="0"/>
        <condense val="0"/>
        <extend val="0"/>
        <outline val="0"/>
        <shadow val="0"/>
        <u val="none"/>
        <vertAlign val="baseline"/>
        <sz val="9"/>
        <color theme="1"/>
        <name val="Calibri"/>
        <scheme val="minor"/>
      </font>
      <alignment horizontal="center" vertical="center" textRotation="0" wrapText="0" indent="0" justifyLastLine="0" shrinkToFit="0" readingOrder="0"/>
    </dxf>
    <dxf>
      <font>
        <b val="0"/>
        <i val="0"/>
        <strike val="0"/>
        <condense val="0"/>
        <extend val="0"/>
        <outline val="0"/>
        <shadow val="0"/>
        <u val="none"/>
        <vertAlign val="baseline"/>
        <sz val="9"/>
        <color theme="1"/>
        <name val="Calibri"/>
        <scheme val="minor"/>
      </font>
      <numFmt numFmtId="166" formatCode="_-* #,##0.0_-;\-* #,##0.0_-;_-* &quot;-&quot;??_-;_-@_-"/>
      <alignment horizontal="left" vertical="top" textRotation="0" wrapText="1" indent="0" justifyLastLine="0" shrinkToFit="0" readingOrder="0"/>
    </dxf>
    <dxf>
      <font>
        <b val="0"/>
        <i val="0"/>
        <strike val="0"/>
        <condense val="0"/>
        <extend val="0"/>
        <outline val="0"/>
        <shadow val="0"/>
        <u val="none"/>
        <vertAlign val="baseline"/>
        <sz val="9"/>
        <color theme="1"/>
        <name val="Calibri"/>
        <scheme val="minor"/>
      </font>
      <numFmt numFmtId="166" formatCode="_-* #,##0.0_-;\-* #,##0.0_-;_-* &quot;-&quot;??_-;_-@_-"/>
      <alignment horizontal="center" vertical="center" textRotation="0" wrapText="0" indent="0" justifyLastLine="0" shrinkToFit="0" readingOrder="0"/>
    </dxf>
    <dxf>
      <font>
        <b val="0"/>
        <i val="0"/>
        <strike val="0"/>
        <condense val="0"/>
        <extend val="0"/>
        <outline val="0"/>
        <shadow val="0"/>
        <u val="none"/>
        <vertAlign val="baseline"/>
        <sz val="9"/>
        <color theme="1"/>
        <name val="Calibri"/>
        <scheme val="minor"/>
      </font>
      <numFmt numFmtId="166" formatCode="_-* #,##0.0_-;\-* #,##0.0_-;_-* &quot;-&quot;??_-;_-@_-"/>
      <alignment horizontal="center" vertical="center" textRotation="0" wrapText="0" indent="0" justifyLastLine="0" shrinkToFit="0" readingOrder="0"/>
    </dxf>
    <dxf>
      <font>
        <b val="0"/>
        <i val="0"/>
        <strike val="0"/>
        <condense val="0"/>
        <extend val="0"/>
        <outline val="0"/>
        <shadow val="0"/>
        <u val="none"/>
        <vertAlign val="baseline"/>
        <sz val="9"/>
        <color theme="1"/>
        <name val="Calibri"/>
        <scheme val="minor"/>
      </font>
      <numFmt numFmtId="166" formatCode="_-* #,##0.0_-;\-* #,##0.0_-;_-* &quot;-&quot;??_-;_-@_-"/>
      <alignment horizontal="center" vertical="center" textRotation="0" wrapText="0" indent="0" justifyLastLine="0" shrinkToFit="0" readingOrder="0"/>
    </dxf>
    <dxf>
      <font>
        <b val="0"/>
        <i val="0"/>
        <strike val="0"/>
        <condense val="0"/>
        <extend val="0"/>
        <outline val="0"/>
        <shadow val="0"/>
        <u val="none"/>
        <vertAlign val="baseline"/>
        <sz val="9"/>
        <color theme="1"/>
        <name val="Calibri"/>
        <scheme val="minor"/>
      </font>
      <numFmt numFmtId="166" formatCode="_-* #,##0.0_-;\-* #,##0.0_-;_-* &quot;-&quot;??_-;_-@_-"/>
      <alignment horizontal="center" vertical="center" textRotation="0" wrapText="0" indent="0" justifyLastLine="0" shrinkToFit="0" readingOrder="0"/>
    </dxf>
    <dxf>
      <font>
        <b val="0"/>
        <i val="0"/>
        <strike val="0"/>
        <condense val="0"/>
        <extend val="0"/>
        <outline val="0"/>
        <shadow val="0"/>
        <u val="none"/>
        <vertAlign val="baseline"/>
        <sz val="9"/>
        <color theme="1"/>
        <name val="Calibri"/>
        <scheme val="minor"/>
      </font>
      <numFmt numFmtId="166" formatCode="_-* #,##0.0_-;\-* #,##0.0_-;_-* &quot;-&quot;??_-;_-@_-"/>
      <alignment horizontal="center" vertical="center" textRotation="0" wrapText="0" indent="0" justifyLastLine="0" shrinkToFit="0" readingOrder="0"/>
    </dxf>
    <dxf>
      <font>
        <strike val="0"/>
        <outline val="0"/>
        <shadow val="0"/>
        <u val="none"/>
        <vertAlign val="baseline"/>
        <sz val="9"/>
        <name val="Calibri"/>
        <scheme val="minor"/>
      </font>
      <numFmt numFmtId="0" formatCode="General"/>
      <alignment horizontal="center" vertical="center" textRotation="0" wrapText="0" indent="0" justifyLastLine="0" shrinkToFit="0" readingOrder="0"/>
    </dxf>
    <dxf>
      <font>
        <b val="0"/>
        <i val="0"/>
        <strike val="0"/>
        <condense val="0"/>
        <extend val="0"/>
        <outline val="0"/>
        <shadow val="0"/>
        <u val="none"/>
        <vertAlign val="baseline"/>
        <sz val="9"/>
        <color theme="1"/>
        <name val="Calibri"/>
        <scheme val="minor"/>
      </font>
      <numFmt numFmtId="166" formatCode="_-* #,##0.0_-;\-* #,##0.0_-;_-* &quot;-&quot;??_-;_-@_-"/>
      <alignment horizontal="center" vertical="center" textRotation="0" wrapText="0" indent="0" justifyLastLine="0" shrinkToFit="0" readingOrder="0"/>
    </dxf>
    <dxf>
      <font>
        <strike val="0"/>
        <outline val="0"/>
        <shadow val="0"/>
        <u val="none"/>
        <vertAlign val="baseline"/>
        <sz val="9"/>
        <name val="Calibri"/>
        <scheme val="minor"/>
      </font>
      <numFmt numFmtId="166" formatCode="_-* #,##0.0_-;\-* #,##0.0_-;_-* &quot;-&quot;??_-;_-@_-"/>
      <alignment horizontal="center" vertical="center" textRotation="0" wrapText="0" indent="0" justifyLastLine="0" shrinkToFit="0" readingOrder="0"/>
    </dxf>
    <dxf>
      <font>
        <b val="0"/>
        <i val="0"/>
        <strike val="0"/>
        <condense val="0"/>
        <extend val="0"/>
        <outline val="0"/>
        <shadow val="0"/>
        <u val="none"/>
        <vertAlign val="baseline"/>
        <sz val="9"/>
        <color theme="1"/>
        <name val="Calibri"/>
        <scheme val="minor"/>
      </font>
      <alignment horizontal="center" vertical="center" textRotation="0" wrapText="0" indent="0" justifyLastLine="0" shrinkToFit="0" readingOrder="0"/>
    </dxf>
    <dxf>
      <font>
        <strike val="0"/>
        <outline val="0"/>
        <shadow val="0"/>
        <u val="none"/>
        <vertAlign val="baseline"/>
        <sz val="9"/>
        <name val="Calibri"/>
        <scheme val="minor"/>
      </font>
      <alignment horizontal="center" vertical="center" textRotation="0" wrapText="0" indent="0" justifyLastLine="0" shrinkToFit="0" readingOrder="0"/>
    </dxf>
    <dxf>
      <font>
        <b val="0"/>
        <i val="0"/>
        <strike val="0"/>
        <condense val="0"/>
        <extend val="0"/>
        <outline val="0"/>
        <shadow val="0"/>
        <u val="none"/>
        <vertAlign val="baseline"/>
        <sz val="9"/>
        <color theme="1"/>
        <name val="Calibri"/>
        <scheme val="minor"/>
      </font>
      <alignment horizontal="center" vertical="center" textRotation="0" wrapText="0" indent="0" justifyLastLine="0" shrinkToFit="0" readingOrder="0"/>
    </dxf>
    <dxf>
      <font>
        <strike val="0"/>
        <outline val="0"/>
        <shadow val="0"/>
        <u val="none"/>
        <vertAlign val="baseline"/>
        <sz val="9"/>
        <name val="Calibri"/>
        <scheme val="minor"/>
      </font>
      <alignment horizontal="center" vertical="center" textRotation="0" wrapText="0" indent="0" justifyLastLine="0" shrinkToFit="0" readingOrder="0"/>
    </dxf>
    <dxf>
      <font>
        <strike val="0"/>
        <outline val="0"/>
        <shadow val="0"/>
        <u val="none"/>
        <vertAlign val="baseline"/>
        <sz val="9"/>
        <name val="Calibri"/>
        <scheme val="minor"/>
      </font>
    </dxf>
    <dxf>
      <font>
        <strike val="0"/>
        <outline val="0"/>
        <shadow val="0"/>
        <u val="none"/>
        <vertAlign val="baseline"/>
        <sz val="9"/>
        <name val="Calibri"/>
        <scheme val="minor"/>
      </font>
      <alignment horizontal="center" vertical="center" textRotation="0" wrapText="1" indent="0" justifyLastLine="0" shrinkToFit="0" readingOrder="0"/>
    </dxf>
    <dxf>
      <font>
        <b val="0"/>
        <i val="0"/>
        <strike val="0"/>
        <condense val="0"/>
        <extend val="0"/>
        <outline val="0"/>
        <shadow val="0"/>
        <u val="none"/>
        <vertAlign val="baseline"/>
        <sz val="9"/>
        <color theme="1"/>
        <name val="Calibri"/>
        <scheme val="minor"/>
      </font>
      <alignment horizontal="center" vertical="center" textRotation="0" wrapText="0" indent="0" justifyLastLine="0" shrinkToFit="0" readingOrder="0"/>
    </dxf>
    <dxf>
      <font>
        <strike val="0"/>
        <outline val="0"/>
        <shadow val="0"/>
        <u val="none"/>
        <vertAlign val="baseline"/>
        <sz val="9"/>
        <name val="Calibri"/>
        <scheme val="minor"/>
      </font>
      <alignment horizontal="left" vertical="top" textRotation="0" wrapText="1" indent="0" justifyLastLine="0" shrinkToFit="0" readingOrder="0"/>
    </dxf>
    <dxf>
      <font>
        <b val="0"/>
        <i val="0"/>
        <strike val="0"/>
        <condense val="0"/>
        <extend val="0"/>
        <outline val="0"/>
        <shadow val="0"/>
        <u val="none"/>
        <vertAlign val="baseline"/>
        <sz val="9"/>
        <color theme="1"/>
        <name val="Calibri"/>
        <scheme val="minor"/>
      </font>
      <alignment horizontal="left" vertical="top" textRotation="0" wrapText="0" indent="0" justifyLastLine="0" shrinkToFit="0" readingOrder="0"/>
    </dxf>
    <dxf>
      <font>
        <strike val="0"/>
        <outline val="0"/>
        <shadow val="0"/>
        <u val="none"/>
        <vertAlign val="baseline"/>
        <sz val="9"/>
        <name val="Calibri"/>
        <scheme val="minor"/>
      </font>
      <alignment horizontal="left" vertical="top" textRotation="0" wrapText="1" indent="0" justifyLastLine="0" shrinkToFit="0" readingOrder="0"/>
    </dxf>
    <dxf>
      <font>
        <b val="0"/>
        <i val="0"/>
        <strike val="0"/>
        <condense val="0"/>
        <extend val="0"/>
        <outline val="0"/>
        <shadow val="0"/>
        <u val="none"/>
        <vertAlign val="baseline"/>
        <sz val="9"/>
        <color theme="1"/>
        <name val="Calibri"/>
        <scheme val="minor"/>
      </font>
      <numFmt numFmtId="166" formatCode="_-* #,##0.0_-;\-* #,##0.0_-;_-* &quot;-&quot;??_-;_-@_-"/>
      <alignment horizontal="center" vertical="center" textRotation="0" wrapText="0" indent="0" justifyLastLine="0" shrinkToFit="0" readingOrder="0"/>
    </dxf>
    <dxf>
      <font>
        <b val="0"/>
        <i val="0"/>
        <strike val="0"/>
        <condense val="0"/>
        <extend val="0"/>
        <outline val="0"/>
        <shadow val="0"/>
        <u val="none"/>
        <vertAlign val="baseline"/>
        <sz val="9"/>
        <color theme="1"/>
        <name val="Calibri"/>
        <scheme val="minor"/>
      </font>
      <numFmt numFmtId="166" formatCode="_-* #,##0.0_-;\-* #,##0.0_-;_-* &quot;-&quot;??_-;_-@_-"/>
      <alignment horizontal="center" vertical="center" textRotation="0" wrapText="0" indent="0" justifyLastLine="0" shrinkToFit="0" readingOrder="0"/>
    </dxf>
    <dxf>
      <font>
        <b val="0"/>
        <i val="0"/>
        <strike val="0"/>
        <condense val="0"/>
        <extend val="0"/>
        <outline val="0"/>
        <shadow val="0"/>
        <u val="none"/>
        <vertAlign val="baseline"/>
        <sz val="9"/>
        <color theme="1"/>
        <name val="Calibri"/>
        <scheme val="minor"/>
      </font>
      <numFmt numFmtId="166" formatCode="_-* #,##0.0_-;\-* #,##0.0_-;_-* &quot;-&quot;??_-;_-@_-"/>
      <alignment horizontal="center" vertical="center" textRotation="0" wrapText="0" indent="0" justifyLastLine="0" shrinkToFit="0" readingOrder="0"/>
    </dxf>
    <dxf>
      <font>
        <b val="0"/>
        <i val="0"/>
        <strike val="0"/>
        <condense val="0"/>
        <extend val="0"/>
        <outline val="0"/>
        <shadow val="0"/>
        <u val="none"/>
        <vertAlign val="baseline"/>
        <sz val="9"/>
        <color theme="1"/>
        <name val="Calibri"/>
        <scheme val="minor"/>
      </font>
      <numFmt numFmtId="166" formatCode="_-* #,##0.0_-;\-* #,##0.0_-;_-* &quot;-&quot;??_-;_-@_-"/>
      <alignment horizontal="center" vertical="center" textRotation="0" wrapText="0" indent="0" justifyLastLine="0" shrinkToFit="0" readingOrder="0"/>
    </dxf>
    <dxf>
      <font>
        <b val="0"/>
        <i val="0"/>
        <strike val="0"/>
        <condense val="0"/>
        <extend val="0"/>
        <outline val="0"/>
        <shadow val="0"/>
        <u val="none"/>
        <vertAlign val="baseline"/>
        <sz val="9"/>
        <color theme="1"/>
        <name val="Calibri"/>
        <scheme val="minor"/>
      </font>
      <numFmt numFmtId="166" formatCode="_-* #,##0.0_-;\-* #,##0.0_-;_-* &quot;-&quot;??_-;_-@_-"/>
      <alignment horizontal="center" vertical="center" textRotation="0" wrapText="0" indent="0" justifyLastLine="0" shrinkToFit="0" readingOrder="0"/>
    </dxf>
    <dxf>
      <font>
        <strike val="0"/>
        <outline val="0"/>
        <shadow val="0"/>
        <u val="none"/>
        <vertAlign val="baseline"/>
        <sz val="9"/>
        <name val="Calibri"/>
        <scheme val="minor"/>
      </font>
      <numFmt numFmtId="0" formatCode="General"/>
      <alignment horizontal="center" vertical="center" textRotation="0" wrapText="0" indent="0" justifyLastLine="0" shrinkToFit="0" readingOrder="0"/>
    </dxf>
    <dxf>
      <font>
        <b val="0"/>
        <i val="0"/>
        <strike val="0"/>
        <condense val="0"/>
        <extend val="0"/>
        <outline val="0"/>
        <shadow val="0"/>
        <u val="none"/>
        <vertAlign val="baseline"/>
        <sz val="9"/>
        <color theme="1"/>
        <name val="Calibri"/>
        <scheme val="minor"/>
      </font>
      <alignment horizontal="center" vertical="center" textRotation="0" wrapText="0" indent="0" justifyLastLine="0" shrinkToFit="0" readingOrder="0"/>
    </dxf>
    <dxf>
      <font>
        <strike val="0"/>
        <outline val="0"/>
        <shadow val="0"/>
        <u val="none"/>
        <vertAlign val="baseline"/>
        <sz val="9"/>
        <name val="Calibri"/>
        <scheme val="minor"/>
      </font>
      <alignment horizontal="center" vertical="center" textRotation="0" wrapText="0" indent="0" justifyLastLine="0" shrinkToFit="0" readingOrder="0"/>
    </dxf>
    <dxf>
      <font>
        <b val="0"/>
        <i val="0"/>
        <strike val="0"/>
        <condense val="0"/>
        <extend val="0"/>
        <outline val="0"/>
        <shadow val="0"/>
        <u val="none"/>
        <vertAlign val="baseline"/>
        <sz val="9"/>
        <color theme="1"/>
        <name val="Calibri"/>
        <scheme val="minor"/>
      </font>
      <alignment horizontal="center" vertical="center" textRotation="0" wrapText="0" indent="0" justifyLastLine="0" shrinkToFit="0" readingOrder="0"/>
    </dxf>
    <dxf>
      <font>
        <strike val="0"/>
        <outline val="0"/>
        <shadow val="0"/>
        <u val="none"/>
        <vertAlign val="baseline"/>
        <sz val="9"/>
        <name val="Calibri"/>
        <scheme val="minor"/>
      </font>
      <alignment horizontal="center" vertical="center" textRotation="0" wrapText="0" indent="0" justifyLastLine="0" shrinkToFit="0" readingOrder="0"/>
    </dxf>
    <dxf>
      <font>
        <b val="0"/>
        <i val="0"/>
        <strike val="0"/>
        <condense val="0"/>
        <extend val="0"/>
        <outline val="0"/>
        <shadow val="0"/>
        <u val="none"/>
        <vertAlign val="baseline"/>
        <sz val="9"/>
        <color theme="1"/>
        <name val="Calibri"/>
        <scheme val="minor"/>
      </font>
      <alignment horizontal="center" vertical="center" textRotation="0" wrapText="0" indent="0" justifyLastLine="0" shrinkToFit="0" readingOrder="0"/>
    </dxf>
    <dxf>
      <font>
        <strike val="0"/>
        <outline val="0"/>
        <shadow val="0"/>
        <u val="none"/>
        <vertAlign val="baseline"/>
        <sz val="9"/>
        <name val="Calibri"/>
        <scheme val="minor"/>
      </font>
      <alignment horizontal="center" vertical="center" textRotation="0" wrapText="0" indent="0" justifyLastLine="0" shrinkToFit="0" readingOrder="0"/>
    </dxf>
    <dxf>
      <font>
        <strike val="0"/>
        <outline val="0"/>
        <shadow val="0"/>
        <u val="none"/>
        <vertAlign val="baseline"/>
        <sz val="9"/>
        <name val="Calibri"/>
        <scheme val="minor"/>
      </font>
    </dxf>
    <dxf>
      <font>
        <strike val="0"/>
        <outline val="0"/>
        <shadow val="0"/>
        <u val="none"/>
        <vertAlign val="baseline"/>
        <sz val="9"/>
        <name val="Calibri"/>
        <scheme val="minor"/>
      </font>
      <alignment horizontal="center" vertical="center" textRotation="0" wrapText="1" indent="0" justifyLastLine="0" shrinkToFit="0" readingOrder="0"/>
    </dxf>
    <dxf>
      <font>
        <b val="0"/>
        <i val="0"/>
        <strike val="0"/>
        <condense val="0"/>
        <extend val="0"/>
        <outline val="0"/>
        <shadow val="0"/>
        <u val="none"/>
        <vertAlign val="baseline"/>
        <sz val="9"/>
        <color theme="1"/>
        <name val="Calibri"/>
        <scheme val="minor"/>
      </font>
      <alignment horizontal="center" vertical="center" textRotation="0" wrapText="0" indent="0" justifyLastLine="0" shrinkToFit="0" readingOrder="0"/>
    </dxf>
    <dxf>
      <font>
        <b val="0"/>
        <i val="0"/>
        <strike val="0"/>
        <condense val="0"/>
        <extend val="0"/>
        <outline val="0"/>
        <shadow val="0"/>
        <u val="none"/>
        <vertAlign val="baseline"/>
        <sz val="9"/>
        <color theme="1"/>
        <name val="Calibri"/>
        <scheme val="none"/>
      </font>
      <numFmt numFmtId="166" formatCode="_-* #,##0.0_-;\-* #,##0.0_-;_-* &quot;-&quot;??_-;_-@_-"/>
      <alignment horizontal="left" vertical="top" textRotation="0" wrapText="1" indent="0" justifyLastLine="0" shrinkToFit="0" readingOrder="0"/>
    </dxf>
    <dxf>
      <font>
        <b val="0"/>
        <i val="0"/>
        <strike val="0"/>
        <condense val="0"/>
        <extend val="0"/>
        <outline val="0"/>
        <shadow val="0"/>
        <u val="none"/>
        <vertAlign val="baseline"/>
        <sz val="9"/>
        <color theme="1"/>
        <name val="Calibri"/>
        <scheme val="minor"/>
      </font>
      <numFmt numFmtId="166" formatCode="_-* #,##0.0_-;\-* #,##0.0_-;_-* &quot;-&quot;??_-;_-@_-"/>
      <alignment horizontal="center" vertical="center" textRotation="0" wrapText="0" indent="0" justifyLastLine="0" shrinkToFit="0" readingOrder="0"/>
    </dxf>
    <dxf>
      <font>
        <b val="0"/>
        <i val="0"/>
        <strike val="0"/>
        <condense val="0"/>
        <extend val="0"/>
        <outline val="0"/>
        <shadow val="0"/>
        <u val="none"/>
        <vertAlign val="baseline"/>
        <sz val="9"/>
        <color theme="1"/>
        <name val="Calibri"/>
        <scheme val="none"/>
      </font>
      <numFmt numFmtId="166" formatCode="_-* #,##0.0_-;\-* #,##0.0_-;_-* &quot;-&quot;??_-;_-@_-"/>
      <alignment horizontal="center" vertical="center" textRotation="0" wrapText="0" indent="0" justifyLastLine="0" shrinkToFit="0" readingOrder="0"/>
    </dxf>
    <dxf>
      <font>
        <b val="0"/>
        <i val="0"/>
        <strike val="0"/>
        <condense val="0"/>
        <extend val="0"/>
        <outline val="0"/>
        <shadow val="0"/>
        <u val="none"/>
        <vertAlign val="baseline"/>
        <sz val="9"/>
        <color theme="1"/>
        <name val="Calibri"/>
        <scheme val="minor"/>
      </font>
      <numFmt numFmtId="166" formatCode="_-* #,##0.0_-;\-* #,##0.0_-;_-* &quot;-&quot;??_-;_-@_-"/>
      <alignment horizontal="center" vertical="center" textRotation="0" wrapText="0" indent="0" justifyLastLine="0" shrinkToFit="0" readingOrder="0"/>
    </dxf>
    <dxf>
      <font>
        <b val="0"/>
        <i val="0"/>
        <strike val="0"/>
        <condense val="0"/>
        <extend val="0"/>
        <outline val="0"/>
        <shadow val="0"/>
        <u val="none"/>
        <vertAlign val="baseline"/>
        <sz val="9"/>
        <color theme="1"/>
        <name val="Calibri"/>
        <scheme val="minor"/>
      </font>
      <numFmt numFmtId="166" formatCode="_-* #,##0.0_-;\-* #,##0.0_-;_-* &quot;-&quot;??_-;_-@_-"/>
      <alignment horizontal="center" vertical="center" textRotation="0" wrapText="0" indent="0" justifyLastLine="0" shrinkToFit="0" readingOrder="0"/>
    </dxf>
    <dxf>
      <font>
        <b val="0"/>
        <i val="0"/>
        <strike val="0"/>
        <condense val="0"/>
        <extend val="0"/>
        <outline val="0"/>
        <shadow val="0"/>
        <u val="none"/>
        <vertAlign val="baseline"/>
        <sz val="9"/>
        <color theme="1"/>
        <name val="Calibri"/>
        <scheme val="minor"/>
      </font>
      <numFmt numFmtId="166" formatCode="_-* #,##0.0_-;\-* #,##0.0_-;_-* &quot;-&quot;??_-;_-@_-"/>
      <alignment horizontal="center" vertical="center" textRotation="0" wrapText="0" indent="0" justifyLastLine="0" shrinkToFit="0" readingOrder="0"/>
    </dxf>
    <dxf>
      <font>
        <b val="0"/>
        <i val="0"/>
        <strike val="0"/>
        <condense val="0"/>
        <extend val="0"/>
        <outline val="0"/>
        <shadow val="0"/>
        <u val="none"/>
        <vertAlign val="baseline"/>
        <sz val="9"/>
        <color theme="1"/>
        <name val="Calibri"/>
        <scheme val="minor"/>
      </font>
      <numFmt numFmtId="166" formatCode="_-* #,##0.0_-;\-* #,##0.0_-;_-* &quot;-&quot;??_-;_-@_-"/>
      <alignment horizontal="center" vertical="center" textRotation="0" wrapText="0" indent="0" justifyLastLine="0" shrinkToFit="0" readingOrder="0"/>
    </dxf>
    <dxf>
      <font>
        <b val="0"/>
        <i val="0"/>
        <strike val="0"/>
        <condense val="0"/>
        <extend val="0"/>
        <outline val="0"/>
        <shadow val="0"/>
        <u val="none"/>
        <vertAlign val="baseline"/>
        <sz val="9"/>
        <color theme="1"/>
        <name val="Calibri"/>
        <scheme val="minor"/>
      </font>
      <numFmt numFmtId="166" formatCode="_-* #,##0.0_-;\-* #,##0.0_-;_-* &quot;-&quot;??_-;_-@_-"/>
      <alignment horizontal="center" vertical="center" textRotation="0" wrapText="0" indent="0" justifyLastLine="0" shrinkToFit="0" readingOrder="0"/>
    </dxf>
    <dxf>
      <font>
        <b val="0"/>
        <i val="0"/>
        <strike val="0"/>
        <condense val="0"/>
        <extend val="0"/>
        <outline val="0"/>
        <shadow val="0"/>
        <u val="none"/>
        <vertAlign val="baseline"/>
        <sz val="9"/>
        <color theme="1"/>
        <name val="Calibri"/>
        <scheme val="minor"/>
      </font>
      <numFmt numFmtId="166" formatCode="_-* #,##0.0_-;\-* #,##0.0_-;_-* &quot;-&quot;??_-;_-@_-"/>
      <alignment horizontal="left" vertical="top" textRotation="0" wrapText="0" indent="0" justifyLastLine="0" shrinkToFit="0" readingOrder="0"/>
    </dxf>
    <dxf>
      <font>
        <b val="0"/>
        <i val="0"/>
        <strike val="0"/>
        <condense val="0"/>
        <extend val="0"/>
        <outline val="0"/>
        <shadow val="0"/>
        <u val="none"/>
        <vertAlign val="baseline"/>
        <sz val="9"/>
        <color theme="1"/>
        <name val="Calibri"/>
        <scheme val="minor"/>
      </font>
      <numFmt numFmtId="166" formatCode="_-* #,##0.0_-;\-* #,##0.0_-;_-* &quot;-&quot;??_-;_-@_-"/>
      <alignment horizontal="center" vertical="center" textRotation="0" wrapText="0" indent="0" justifyLastLine="0" shrinkToFit="0" readingOrder="0"/>
    </dxf>
    <dxf>
      <font>
        <b val="0"/>
        <i val="0"/>
        <strike val="0"/>
        <condense val="0"/>
        <extend val="0"/>
        <outline val="0"/>
        <shadow val="0"/>
        <u val="none"/>
        <vertAlign val="baseline"/>
        <sz val="9"/>
        <color theme="1"/>
        <name val="Calibri"/>
        <scheme val="minor"/>
      </font>
      <numFmt numFmtId="166" formatCode="_-* #,##0.0_-;\-* #,##0.0_-;_-* &quot;-&quot;??_-;_-@_-"/>
      <alignment horizontal="center" vertical="center" textRotation="0" wrapText="0" indent="0" justifyLastLine="0" shrinkToFit="0" readingOrder="0"/>
    </dxf>
    <dxf>
      <font>
        <b val="0"/>
        <i val="0"/>
        <strike val="0"/>
        <condense val="0"/>
        <extend val="0"/>
        <outline val="0"/>
        <shadow val="0"/>
        <u val="none"/>
        <vertAlign val="baseline"/>
        <sz val="9"/>
        <color theme="1"/>
        <name val="Calibri"/>
        <scheme val="minor"/>
      </font>
      <numFmt numFmtId="166" formatCode="_-* #,##0.0_-;\-* #,##0.0_-;_-* &quot;-&quot;??_-;_-@_-"/>
      <alignment horizontal="center" vertical="center" textRotation="0" wrapText="0" indent="0" justifyLastLine="0" shrinkToFit="0" readingOrder="0"/>
    </dxf>
    <dxf>
      <font>
        <b val="0"/>
        <i val="0"/>
        <strike val="0"/>
        <condense val="0"/>
        <extend val="0"/>
        <outline val="0"/>
        <shadow val="0"/>
        <u val="none"/>
        <vertAlign val="baseline"/>
        <sz val="9"/>
        <color theme="1"/>
        <name val="Calibri"/>
        <scheme val="minor"/>
      </font>
      <numFmt numFmtId="166" formatCode="_-* #,##0.0_-;\-* #,##0.0_-;_-* &quot;-&quot;??_-;_-@_-"/>
      <alignment horizontal="center" vertical="center" textRotation="0" wrapText="0" indent="0" justifyLastLine="0" shrinkToFit="0" readingOrder="0"/>
    </dxf>
    <dxf>
      <font>
        <b val="0"/>
        <i val="0"/>
        <strike val="0"/>
        <condense val="0"/>
        <extend val="0"/>
        <outline val="0"/>
        <shadow val="0"/>
        <u val="none"/>
        <vertAlign val="baseline"/>
        <sz val="9"/>
        <color theme="1"/>
        <name val="Calibri"/>
        <scheme val="minor"/>
      </font>
      <numFmt numFmtId="166" formatCode="_-* #,##0.0_-;\-* #,##0.0_-;_-* &quot;-&quot;??_-;_-@_-"/>
      <alignment horizontal="center" vertical="center" textRotation="0" wrapText="0" indent="0" justifyLastLine="0" shrinkToFit="0" readingOrder="0"/>
    </dxf>
    <dxf>
      <font>
        <strike val="0"/>
        <outline val="0"/>
        <shadow val="0"/>
        <u val="none"/>
        <vertAlign val="baseline"/>
        <sz val="9"/>
        <name val="Calibri"/>
        <scheme val="minor"/>
      </font>
      <numFmt numFmtId="0" formatCode="General"/>
      <alignment horizontal="center" vertical="center" textRotation="0" wrapText="0" indent="0" justifyLastLine="0" shrinkToFit="0" readingOrder="0"/>
    </dxf>
    <dxf>
      <font>
        <b val="0"/>
        <i val="0"/>
        <strike val="0"/>
        <condense val="0"/>
        <extend val="0"/>
        <outline val="0"/>
        <shadow val="0"/>
        <u val="none"/>
        <vertAlign val="baseline"/>
        <sz val="9"/>
        <color theme="1"/>
        <name val="Calibri"/>
        <scheme val="minor"/>
      </font>
      <numFmt numFmtId="166" formatCode="_-* #,##0.0_-;\-* #,##0.0_-;_-* &quot;-&quot;??_-;_-@_-"/>
      <alignment horizontal="center" vertical="center" textRotation="0" wrapText="0" indent="0" justifyLastLine="0" shrinkToFit="0" readingOrder="0"/>
    </dxf>
    <dxf>
      <font>
        <b val="0"/>
        <i val="0"/>
        <strike val="0"/>
        <condense val="0"/>
        <extend val="0"/>
        <outline val="0"/>
        <shadow val="0"/>
        <u val="none"/>
        <vertAlign val="baseline"/>
        <sz val="9"/>
        <color theme="1"/>
        <name val="Calibri"/>
        <scheme val="minor"/>
      </font>
      <numFmt numFmtId="166" formatCode="_-* #,##0.0_-;\-* #,##0.0_-;_-* &quot;-&quot;??_-;_-@_-"/>
      <alignment horizontal="center" vertical="center" textRotation="0" wrapText="0" indent="0" justifyLastLine="0" shrinkToFit="0" readingOrder="0"/>
    </dxf>
    <dxf>
      <font>
        <b val="0"/>
        <i val="0"/>
        <strike val="0"/>
        <condense val="0"/>
        <extend val="0"/>
        <outline val="0"/>
        <shadow val="0"/>
        <u val="none"/>
        <vertAlign val="baseline"/>
        <sz val="9"/>
        <color theme="1"/>
        <name val="Calibri"/>
        <scheme val="minor"/>
      </font>
      <numFmt numFmtId="166" formatCode="_-* #,##0.0_-;\-* #,##0.0_-;_-* &quot;-&quot;??_-;_-@_-"/>
      <alignment horizontal="center" vertical="center" textRotation="0" wrapText="0" indent="0" justifyLastLine="0" shrinkToFit="0" readingOrder="0"/>
    </dxf>
    <dxf>
      <font>
        <strike val="0"/>
        <outline val="0"/>
        <shadow val="0"/>
        <u val="none"/>
        <vertAlign val="baseline"/>
        <sz val="9"/>
        <name val="Calibri"/>
        <scheme val="minor"/>
      </font>
      <numFmt numFmtId="166" formatCode="_-* #,##0.0_-;\-* #,##0.0_-;_-* &quot;-&quot;??_-;_-@_-"/>
      <alignment horizontal="center" vertical="center" textRotation="0" wrapText="0" indent="0" justifyLastLine="0" shrinkToFit="0" readingOrder="0"/>
    </dxf>
    <dxf>
      <font>
        <b val="0"/>
        <i val="0"/>
        <strike val="0"/>
        <condense val="0"/>
        <extend val="0"/>
        <outline val="0"/>
        <shadow val="0"/>
        <u val="none"/>
        <vertAlign val="baseline"/>
        <sz val="9"/>
        <color theme="1"/>
        <name val="Calibri"/>
        <scheme val="minor"/>
      </font>
      <alignment horizontal="center" vertical="center" textRotation="0" wrapText="0" indent="0" justifyLastLine="0" shrinkToFit="0" readingOrder="0"/>
    </dxf>
    <dxf>
      <font>
        <b val="0"/>
        <i val="0"/>
        <strike val="0"/>
        <condense val="0"/>
        <extend val="0"/>
        <outline val="0"/>
        <shadow val="0"/>
        <u val="none"/>
        <vertAlign val="baseline"/>
        <sz val="9"/>
        <color theme="1"/>
        <name val="Calibri"/>
        <scheme val="minor"/>
      </font>
      <alignment horizontal="center" vertical="center" textRotation="0" wrapText="0" indent="0" justifyLastLine="0" shrinkToFit="0" readingOrder="0"/>
    </dxf>
    <dxf>
      <font>
        <b val="0"/>
        <i val="0"/>
        <strike val="0"/>
        <condense val="0"/>
        <extend val="0"/>
        <outline val="0"/>
        <shadow val="0"/>
        <u val="none"/>
        <vertAlign val="baseline"/>
        <sz val="9"/>
        <color theme="1"/>
        <name val="Calibri"/>
        <scheme val="minor"/>
      </font>
      <alignment horizontal="center" vertical="center" textRotation="0" wrapText="0" indent="0" justifyLastLine="0" shrinkToFit="0" readingOrder="0"/>
    </dxf>
    <dxf>
      <font>
        <strike val="0"/>
        <outline val="0"/>
        <shadow val="0"/>
        <u val="none"/>
        <vertAlign val="baseline"/>
        <sz val="9"/>
        <name val="Calibri"/>
        <scheme val="minor"/>
      </font>
      <alignment horizontal="center" vertical="center" textRotation="0" wrapText="0" indent="0" justifyLastLine="0" shrinkToFit="0" readingOrder="0"/>
    </dxf>
    <dxf>
      <font>
        <b val="0"/>
        <i val="0"/>
        <strike val="0"/>
        <condense val="0"/>
        <extend val="0"/>
        <outline val="0"/>
        <shadow val="0"/>
        <u val="none"/>
        <vertAlign val="baseline"/>
        <sz val="9"/>
        <color theme="1"/>
        <name val="Calibri"/>
        <scheme val="minor"/>
      </font>
      <alignment horizontal="left" vertical="center" textRotation="0" wrapText="0" indent="0" justifyLastLine="0" shrinkToFit="0" readingOrder="0"/>
    </dxf>
    <dxf>
      <font>
        <strike val="0"/>
        <outline val="0"/>
        <shadow val="0"/>
        <u val="none"/>
        <vertAlign val="baseline"/>
        <sz val="9"/>
        <name val="Calibri"/>
        <scheme val="minor"/>
      </font>
      <alignment horizontal="center" vertical="center" textRotation="0" wrapText="0" indent="0" justifyLastLine="0" shrinkToFit="0" readingOrder="0"/>
    </dxf>
    <dxf>
      <font>
        <strike val="0"/>
        <outline val="0"/>
        <shadow val="0"/>
        <u val="none"/>
        <vertAlign val="baseline"/>
        <sz val="9"/>
        <name val="Calibri"/>
        <scheme val="none"/>
      </font>
    </dxf>
    <dxf>
      <font>
        <strike val="0"/>
        <outline val="0"/>
        <shadow val="0"/>
        <u val="none"/>
        <vertAlign val="baseline"/>
        <sz val="9"/>
        <name val="Calibri"/>
        <scheme val="minor"/>
      </font>
      <alignment horizontal="center" vertical="center" textRotation="0" wrapText="1" indent="0" justifyLastLine="0" shrinkToFit="0" readingOrder="0"/>
    </dxf>
    <dxf>
      <font>
        <b val="0"/>
        <i val="0"/>
        <strike val="0"/>
        <condense val="0"/>
        <extend val="0"/>
        <outline val="0"/>
        <shadow val="0"/>
        <u val="none"/>
        <vertAlign val="baseline"/>
        <sz val="9"/>
        <color theme="1"/>
        <name val="Calibri"/>
        <scheme val="minor"/>
      </font>
      <alignment horizontal="center" vertical="center" textRotation="0" wrapText="0" indent="0" justifyLastLine="0" shrinkToFit="0" readingOrder="0"/>
    </dxf>
    <dxf>
      <font>
        <strike val="0"/>
        <outline val="0"/>
        <shadow val="0"/>
        <u val="none"/>
        <vertAlign val="baseline"/>
        <sz val="9"/>
        <name val="Calibri"/>
        <scheme val="minor"/>
      </font>
      <alignment horizontal="left" vertical="top" textRotation="0" wrapText="1" indent="0" justifyLastLine="0" shrinkToFit="0" readingOrder="0"/>
    </dxf>
    <dxf>
      <font>
        <b val="0"/>
        <i val="0"/>
        <strike val="0"/>
        <condense val="0"/>
        <extend val="0"/>
        <outline val="0"/>
        <shadow val="0"/>
        <u val="none"/>
        <vertAlign val="baseline"/>
        <sz val="9"/>
        <color theme="1"/>
        <name val="Calibri"/>
        <scheme val="minor"/>
      </font>
      <numFmt numFmtId="166" formatCode="_-* #,##0.0_-;\-* #,##0.0_-;_-* &quot;-&quot;??_-;_-@_-"/>
      <alignment horizontal="center" vertical="center" textRotation="0" wrapText="0" indent="0" justifyLastLine="0" shrinkToFit="0" readingOrder="0"/>
    </dxf>
    <dxf>
      <font>
        <b val="0"/>
        <i val="0"/>
        <strike val="0"/>
        <condense val="0"/>
        <extend val="0"/>
        <outline val="0"/>
        <shadow val="0"/>
        <u val="none"/>
        <vertAlign val="baseline"/>
        <sz val="9"/>
        <color theme="1"/>
        <name val="Calibri"/>
        <scheme val="minor"/>
      </font>
      <numFmt numFmtId="166" formatCode="_-* #,##0.0_-;\-* #,##0.0_-;_-* &quot;-&quot;??_-;_-@_-"/>
      <alignment horizontal="center" vertical="center" textRotation="0" wrapText="0" indent="0" justifyLastLine="0" shrinkToFit="0" readingOrder="0"/>
    </dxf>
    <dxf>
      <font>
        <b val="0"/>
        <i val="0"/>
        <strike val="0"/>
        <condense val="0"/>
        <extend val="0"/>
        <outline val="0"/>
        <shadow val="0"/>
        <u val="none"/>
        <vertAlign val="baseline"/>
        <sz val="9"/>
        <color theme="1"/>
        <name val="Calibri"/>
        <scheme val="minor"/>
      </font>
      <numFmt numFmtId="166" formatCode="_-* #,##0.0_-;\-* #,##0.0_-;_-* &quot;-&quot;??_-;_-@_-"/>
      <alignment horizontal="center" vertical="center" textRotation="0" wrapText="0" indent="0" justifyLastLine="0" shrinkToFit="0" readingOrder="0"/>
    </dxf>
    <dxf>
      <font>
        <b val="0"/>
        <i val="0"/>
        <strike val="0"/>
        <condense val="0"/>
        <extend val="0"/>
        <outline val="0"/>
        <shadow val="0"/>
        <u val="none"/>
        <vertAlign val="baseline"/>
        <sz val="9"/>
        <color theme="1"/>
        <name val="Calibri"/>
        <scheme val="minor"/>
      </font>
      <numFmt numFmtId="166" formatCode="_-* #,##0.0_-;\-* #,##0.0_-;_-* &quot;-&quot;??_-;_-@_-"/>
      <alignment horizontal="left" vertical="top" textRotation="0" wrapText="0" indent="0" justifyLastLine="0" shrinkToFit="0" readingOrder="0"/>
    </dxf>
    <dxf>
      <font>
        <b val="0"/>
        <i val="0"/>
        <strike val="0"/>
        <condense val="0"/>
        <extend val="0"/>
        <outline val="0"/>
        <shadow val="0"/>
        <u val="none"/>
        <vertAlign val="baseline"/>
        <sz val="9"/>
        <color theme="1"/>
        <name val="Calibri"/>
        <scheme val="minor"/>
      </font>
      <numFmt numFmtId="166" formatCode="_-* #,##0.0_-;\-* #,##0.0_-;_-* &quot;-&quot;??_-;_-@_-"/>
      <alignment horizontal="center" vertical="center" textRotation="0" wrapText="0" indent="0" justifyLastLine="0" shrinkToFit="0" readingOrder="0"/>
    </dxf>
    <dxf>
      <font>
        <strike val="0"/>
        <outline val="0"/>
        <shadow val="0"/>
        <u val="none"/>
        <vertAlign val="baseline"/>
        <sz val="9"/>
        <name val="Calibri"/>
        <scheme val="minor"/>
      </font>
      <numFmt numFmtId="0" formatCode="General"/>
      <alignment horizontal="center" vertical="center" textRotation="0" wrapText="0" indent="0" justifyLastLine="0" shrinkToFit="0" readingOrder="0"/>
    </dxf>
    <dxf>
      <font>
        <b val="0"/>
        <i val="0"/>
        <strike val="0"/>
        <condense val="0"/>
        <extend val="0"/>
        <outline val="0"/>
        <shadow val="0"/>
        <u val="none"/>
        <vertAlign val="baseline"/>
        <sz val="9"/>
        <color theme="1"/>
        <name val="Calibri"/>
        <scheme val="minor"/>
      </font>
      <numFmt numFmtId="166" formatCode="_-* #,##0.0_-;\-* #,##0.0_-;_-* &quot;-&quot;??_-;_-@_-"/>
      <alignment horizontal="center" vertical="center" textRotation="0" wrapText="0" indent="0" justifyLastLine="0" shrinkToFit="0" readingOrder="0"/>
    </dxf>
    <dxf>
      <font>
        <b val="0"/>
        <i val="0"/>
        <strike val="0"/>
        <condense val="0"/>
        <extend val="0"/>
        <outline val="0"/>
        <shadow val="0"/>
        <u val="none"/>
        <vertAlign val="baseline"/>
        <sz val="9"/>
        <color theme="1"/>
        <name val="Calibri"/>
        <scheme val="minor"/>
      </font>
      <numFmt numFmtId="0" formatCode="General"/>
      <alignment horizontal="center" vertical="center" textRotation="0" wrapText="0" indent="0" justifyLastLine="0" shrinkToFit="0" readingOrder="0"/>
    </dxf>
    <dxf>
      <font>
        <b val="0"/>
        <i val="0"/>
        <strike val="0"/>
        <condense val="0"/>
        <extend val="0"/>
        <outline val="0"/>
        <shadow val="0"/>
        <u val="none"/>
        <vertAlign val="baseline"/>
        <sz val="9"/>
        <color theme="1"/>
        <name val="Calibri"/>
        <scheme val="minor"/>
      </font>
      <numFmt numFmtId="166" formatCode="_-* #,##0.0_-;\-* #,##0.0_-;_-* &quot;-&quot;??_-;_-@_-"/>
      <alignment horizontal="center" vertical="center" textRotation="0" wrapText="0" indent="0" justifyLastLine="0" shrinkToFit="0" readingOrder="0"/>
    </dxf>
    <dxf>
      <font>
        <strike val="0"/>
        <outline val="0"/>
        <shadow val="0"/>
        <u val="none"/>
        <vertAlign val="baseline"/>
        <sz val="9"/>
        <name val="Calibri"/>
        <scheme val="minor"/>
      </font>
      <numFmt numFmtId="166" formatCode="_-* #,##0.0_-;\-* #,##0.0_-;_-* &quot;-&quot;??_-;_-@_-"/>
      <alignment horizontal="center" vertical="center" textRotation="0" wrapText="0" indent="0" justifyLastLine="0" shrinkToFit="0" readingOrder="0"/>
    </dxf>
    <dxf>
      <font>
        <b val="0"/>
        <i val="0"/>
        <strike val="0"/>
        <condense val="0"/>
        <extend val="0"/>
        <outline val="0"/>
        <shadow val="0"/>
        <u val="none"/>
        <vertAlign val="baseline"/>
        <sz val="9"/>
        <color theme="1"/>
        <name val="Calibri"/>
        <scheme val="minor"/>
      </font>
      <alignment horizontal="center" vertical="center" textRotation="0" wrapText="0" indent="0" justifyLastLine="0" shrinkToFit="0" readingOrder="0"/>
    </dxf>
    <dxf>
      <font>
        <b val="0"/>
        <i val="0"/>
        <strike val="0"/>
        <condense val="0"/>
        <extend val="0"/>
        <outline val="0"/>
        <shadow val="0"/>
        <u val="none"/>
        <vertAlign val="baseline"/>
        <sz val="9"/>
        <color theme="1"/>
        <name val="Calibri"/>
        <scheme val="minor"/>
      </font>
      <alignment horizontal="center" vertical="center" textRotation="0" wrapText="0" indent="0" justifyLastLine="0" shrinkToFit="0" readingOrder="0"/>
    </dxf>
    <dxf>
      <font>
        <b val="0"/>
        <i val="0"/>
        <strike val="0"/>
        <condense val="0"/>
        <extend val="0"/>
        <outline val="0"/>
        <shadow val="0"/>
        <u val="none"/>
        <vertAlign val="baseline"/>
        <sz val="9"/>
        <color theme="1"/>
        <name val="Calibri"/>
        <scheme val="minor"/>
      </font>
      <alignment horizontal="center" vertical="center" textRotation="0" wrapText="0" indent="0" justifyLastLine="0" shrinkToFit="0" readingOrder="0"/>
    </dxf>
    <dxf>
      <font>
        <strike val="0"/>
        <outline val="0"/>
        <shadow val="0"/>
        <u val="none"/>
        <vertAlign val="baseline"/>
        <sz val="9"/>
        <name val="Calibri"/>
        <scheme val="minor"/>
      </font>
      <alignment horizontal="center" vertical="center" textRotation="0" wrapText="0" indent="0" justifyLastLine="0" shrinkToFit="0" readingOrder="0"/>
    </dxf>
    <dxf>
      <font>
        <b val="0"/>
        <i val="0"/>
        <strike val="0"/>
        <condense val="0"/>
        <extend val="0"/>
        <outline val="0"/>
        <shadow val="0"/>
        <u val="none"/>
        <vertAlign val="baseline"/>
        <sz val="9"/>
        <color theme="1"/>
        <name val="Calibri"/>
        <scheme val="minor"/>
      </font>
      <alignment horizontal="center" vertical="center" textRotation="0" wrapText="0" indent="0" justifyLastLine="0" shrinkToFit="0" readingOrder="0"/>
    </dxf>
    <dxf>
      <font>
        <strike val="0"/>
        <outline val="0"/>
        <shadow val="0"/>
        <u val="none"/>
        <vertAlign val="baseline"/>
        <sz val="9"/>
        <name val="Calibri"/>
        <scheme val="minor"/>
      </font>
      <alignment horizontal="center" vertical="center" textRotation="0" wrapText="0" indent="0" justifyLastLine="0" shrinkToFit="0" readingOrder="0"/>
    </dxf>
    <dxf>
      <font>
        <strike val="0"/>
        <outline val="0"/>
        <shadow val="0"/>
        <u val="none"/>
        <vertAlign val="baseline"/>
        <sz val="9"/>
        <name val="Calibri"/>
        <scheme val="none"/>
      </font>
    </dxf>
    <dxf>
      <font>
        <strike val="0"/>
        <outline val="0"/>
        <shadow val="0"/>
        <u val="none"/>
        <vertAlign val="baseline"/>
        <sz val="9"/>
        <name val="Calibri"/>
        <scheme val="minor"/>
      </font>
      <alignment horizontal="center" vertical="center" textRotation="0" wrapText="1" indent="0" justifyLastLine="0" shrinkToFit="0" readingOrder="0"/>
    </dxf>
    <dxf>
      <font>
        <b val="0"/>
        <i val="0"/>
        <strike val="0"/>
        <condense val="0"/>
        <extend val="0"/>
        <outline val="0"/>
        <shadow val="0"/>
        <u val="none"/>
        <vertAlign val="baseline"/>
        <sz val="9"/>
        <color theme="1"/>
        <name val="Calibri"/>
        <scheme val="minor"/>
      </font>
      <alignment horizontal="left" vertical="top" textRotation="0" wrapText="0" indent="0" justifyLastLine="0" shrinkToFit="0" readingOrder="0"/>
    </dxf>
    <dxf>
      <font>
        <strike val="0"/>
        <outline val="0"/>
        <shadow val="0"/>
        <u val="none"/>
        <vertAlign val="baseline"/>
        <sz val="9"/>
        <color theme="1"/>
        <name val="Calibri"/>
        <scheme val="minor"/>
      </font>
      <alignment horizontal="left" vertical="top" textRotation="0" wrapText="1" indent="0" justifyLastLine="0" shrinkToFit="0" readingOrder="0"/>
    </dxf>
    <dxf>
      <font>
        <b val="0"/>
        <i val="0"/>
        <strike val="0"/>
        <condense val="0"/>
        <extend val="0"/>
        <outline val="0"/>
        <shadow val="0"/>
        <u val="none"/>
        <vertAlign val="baseline"/>
        <sz val="9"/>
        <color theme="1"/>
        <name val="Calibri"/>
        <scheme val="minor"/>
      </font>
      <alignment horizontal="center" vertical="center" textRotation="0" wrapText="0" indent="0" justifyLastLine="0" shrinkToFit="0" readingOrder="0"/>
    </dxf>
    <dxf>
      <font>
        <b val="0"/>
        <i val="0"/>
        <strike val="0"/>
        <condense val="0"/>
        <extend val="0"/>
        <outline val="0"/>
        <shadow val="0"/>
        <u val="none"/>
        <vertAlign val="baseline"/>
        <sz val="9"/>
        <color theme="1"/>
        <name val="Calibri"/>
        <scheme val="minor"/>
      </font>
      <alignment horizontal="left" vertical="top" textRotation="0" wrapText="0" indent="0" justifyLastLine="0" shrinkToFit="0" readingOrder="0"/>
    </dxf>
    <dxf>
      <font>
        <b val="0"/>
        <i val="0"/>
        <strike val="0"/>
        <condense val="0"/>
        <extend val="0"/>
        <outline val="0"/>
        <shadow val="0"/>
        <u val="none"/>
        <vertAlign val="baseline"/>
        <sz val="9"/>
        <color theme="1"/>
        <name val="Calibri"/>
        <scheme val="minor"/>
      </font>
      <alignment horizontal="center" vertical="center" textRotation="0" wrapText="0" indent="0" justifyLastLine="0" shrinkToFit="0" readingOrder="0"/>
    </dxf>
    <dxf>
      <font>
        <strike val="0"/>
        <outline val="0"/>
        <shadow val="0"/>
        <u val="none"/>
        <vertAlign val="baseline"/>
        <sz val="9"/>
        <color theme="1"/>
        <name val="Calibri"/>
        <scheme val="minor"/>
      </font>
      <alignment horizontal="left" vertical="top" textRotation="0" wrapText="0" indent="0" justifyLastLine="0" shrinkToFit="0" readingOrder="0"/>
    </dxf>
    <dxf>
      <font>
        <b val="0"/>
        <i val="0"/>
        <strike val="0"/>
        <condense val="0"/>
        <extend val="0"/>
        <outline val="0"/>
        <shadow val="0"/>
        <u val="none"/>
        <vertAlign val="baseline"/>
        <sz val="9"/>
        <color theme="1"/>
        <name val="Calibri"/>
        <scheme val="minor"/>
      </font>
      <alignment horizontal="center" vertical="center" textRotation="0" wrapText="0" indent="0" justifyLastLine="0" shrinkToFit="0" readingOrder="0"/>
    </dxf>
    <dxf>
      <font>
        <strike val="0"/>
        <outline val="0"/>
        <shadow val="0"/>
        <u val="none"/>
        <vertAlign val="baseline"/>
        <sz val="9"/>
        <color theme="1"/>
        <name val="Calibri"/>
        <scheme val="minor"/>
      </font>
      <alignment horizontal="center" vertical="center" textRotation="0" wrapText="0" indent="0" justifyLastLine="0" shrinkToFit="0" readingOrder="0"/>
    </dxf>
    <dxf>
      <font>
        <b val="0"/>
        <i val="0"/>
        <strike val="0"/>
        <condense val="0"/>
        <extend val="0"/>
        <outline val="0"/>
        <shadow val="0"/>
        <u val="none"/>
        <vertAlign val="baseline"/>
        <sz val="9"/>
        <color theme="1"/>
        <name val="Calibri"/>
        <scheme val="minor"/>
      </font>
      <alignment horizontal="center" vertical="center" textRotation="0" wrapText="0" indent="0" justifyLastLine="0" shrinkToFit="0" readingOrder="0"/>
    </dxf>
    <dxf>
      <font>
        <b val="0"/>
        <i val="0"/>
        <strike val="0"/>
        <condense val="0"/>
        <extend val="0"/>
        <outline val="0"/>
        <shadow val="0"/>
        <u val="none"/>
        <vertAlign val="baseline"/>
        <sz val="9"/>
        <color theme="1"/>
        <name val="Calibri"/>
        <scheme val="minor"/>
      </font>
      <alignment horizontal="center" vertical="center" textRotation="0" wrapText="0" indent="0" justifyLastLine="0" shrinkToFit="0" readingOrder="0"/>
    </dxf>
    <dxf>
      <font>
        <b val="0"/>
        <i val="0"/>
        <strike val="0"/>
        <condense val="0"/>
        <extend val="0"/>
        <outline val="0"/>
        <shadow val="0"/>
        <u val="none"/>
        <vertAlign val="baseline"/>
        <sz val="9"/>
        <color theme="1"/>
        <name val="Calibri"/>
        <scheme val="minor"/>
      </font>
      <alignment horizontal="center" vertical="center" textRotation="0" wrapText="0" indent="0" justifyLastLine="0" shrinkToFit="0" readingOrder="0"/>
    </dxf>
    <dxf>
      <font>
        <strike val="0"/>
        <outline val="0"/>
        <shadow val="0"/>
        <u val="none"/>
        <vertAlign val="baseline"/>
        <sz val="9"/>
        <color theme="1"/>
        <name val="Calibri"/>
        <scheme val="minor"/>
      </font>
      <alignment horizontal="center" vertical="center" textRotation="0" wrapText="0" indent="0" justifyLastLine="0" shrinkToFit="0" readingOrder="0"/>
    </dxf>
    <dxf>
      <font>
        <b val="0"/>
        <i val="0"/>
        <strike val="0"/>
        <condense val="0"/>
        <extend val="0"/>
        <outline val="0"/>
        <shadow val="0"/>
        <u val="none"/>
        <vertAlign val="baseline"/>
        <sz val="9"/>
        <color theme="1"/>
        <name val="Calibri"/>
        <scheme val="minor"/>
      </font>
      <alignment horizontal="left" vertical="center" textRotation="0" wrapText="0" indent="0" justifyLastLine="0" shrinkToFit="0" readingOrder="0"/>
    </dxf>
    <dxf>
      <font>
        <strike val="0"/>
        <outline val="0"/>
        <shadow val="0"/>
        <u val="none"/>
        <vertAlign val="baseline"/>
        <sz val="9"/>
        <color theme="1"/>
        <name val="Calibri"/>
        <scheme val="minor"/>
      </font>
      <alignment horizontal="center" vertical="center" textRotation="0" wrapText="0" indent="0" justifyLastLine="0" shrinkToFit="0" readingOrder="0"/>
    </dxf>
    <dxf>
      <font>
        <strike val="0"/>
        <outline val="0"/>
        <shadow val="0"/>
        <u val="none"/>
        <vertAlign val="baseline"/>
        <sz val="9"/>
        <color theme="1"/>
        <name val="Calibri"/>
        <scheme val="minor"/>
      </font>
    </dxf>
    <dxf>
      <font>
        <strike val="0"/>
        <outline val="0"/>
        <shadow val="0"/>
        <u val="none"/>
        <vertAlign val="baseline"/>
        <sz val="9"/>
        <color theme="1"/>
        <name val="Calibri"/>
        <scheme val="minor"/>
      </font>
      <alignment horizontal="center" vertical="center" textRotation="0" wrapText="1" indent="0" justifyLastLine="0" shrinkToFit="0" readingOrder="0"/>
    </dxf>
    <dxf>
      <font>
        <b val="0"/>
        <i val="0"/>
        <strike val="0"/>
        <condense val="0"/>
        <extend val="0"/>
        <outline val="0"/>
        <shadow val="0"/>
        <u val="none"/>
        <vertAlign val="baseline"/>
        <sz val="9"/>
        <color theme="1"/>
        <name val="Calibri"/>
        <scheme val="minor"/>
      </font>
      <alignment horizontal="center" vertical="center" textRotation="0" wrapText="0" indent="0" justifyLastLine="0" shrinkToFit="0" readingOrder="0"/>
    </dxf>
    <dxf>
      <font>
        <b val="0"/>
        <i val="0"/>
        <strike val="0"/>
        <condense val="0"/>
        <extend val="0"/>
        <outline val="0"/>
        <shadow val="0"/>
        <u val="none"/>
        <vertAlign val="baseline"/>
        <sz val="9"/>
        <color theme="1"/>
        <name val="Calibri"/>
        <scheme val="minor"/>
      </font>
      <alignment horizontal="left" vertical="top" textRotation="0" wrapText="1" indent="0" justifyLastLine="0" shrinkToFit="0" readingOrder="0"/>
    </dxf>
    <dxf>
      <font>
        <b val="0"/>
        <i val="0"/>
        <strike val="0"/>
        <condense val="0"/>
        <extend val="0"/>
        <outline val="0"/>
        <shadow val="0"/>
        <u val="none"/>
        <vertAlign val="baseline"/>
        <sz val="9"/>
        <color theme="1"/>
        <name val="Calibri"/>
        <scheme val="minor"/>
      </font>
      <alignment horizontal="left" vertical="top" textRotation="0" wrapText="0" indent="0" justifyLastLine="0" shrinkToFit="0" readingOrder="0"/>
    </dxf>
    <dxf>
      <font>
        <b val="0"/>
        <i val="0"/>
        <strike val="0"/>
        <condense val="0"/>
        <extend val="0"/>
        <outline val="0"/>
        <shadow val="0"/>
        <u val="none"/>
        <vertAlign val="baseline"/>
        <sz val="9"/>
        <color theme="1"/>
        <name val="Calibri"/>
        <scheme val="minor"/>
      </font>
      <alignment horizontal="left" vertical="top" textRotation="0" wrapText="1" indent="0" justifyLastLine="0" shrinkToFit="0" readingOrder="0"/>
    </dxf>
    <dxf>
      <font>
        <b val="0"/>
        <i val="0"/>
        <strike val="0"/>
        <condense val="0"/>
        <extend val="0"/>
        <outline val="0"/>
        <shadow val="0"/>
        <u val="none"/>
        <vertAlign val="baseline"/>
        <sz val="9"/>
        <color theme="1"/>
        <name val="Calibri"/>
        <scheme val="minor"/>
      </font>
      <alignment horizontal="left" vertical="top" textRotation="0" wrapText="0" indent="0" justifyLastLine="0" shrinkToFit="0" readingOrder="0"/>
    </dxf>
    <dxf>
      <font>
        <b val="0"/>
        <i val="0"/>
        <strike val="0"/>
        <condense val="0"/>
        <extend val="0"/>
        <outline val="0"/>
        <shadow val="0"/>
        <u val="none"/>
        <vertAlign val="baseline"/>
        <sz val="9"/>
        <color theme="1"/>
        <name val="Calibri"/>
        <scheme val="minor"/>
      </font>
      <alignment horizontal="left" vertical="top" textRotation="0" wrapText="1" indent="0" justifyLastLine="0" shrinkToFit="0" readingOrder="0"/>
    </dxf>
    <dxf>
      <font>
        <b val="0"/>
        <i val="0"/>
        <strike val="0"/>
        <condense val="0"/>
        <extend val="0"/>
        <outline val="0"/>
        <shadow val="0"/>
        <u val="none"/>
        <vertAlign val="baseline"/>
        <sz val="9"/>
        <color theme="1"/>
        <name val="Calibri"/>
        <scheme val="minor"/>
      </font>
      <alignment horizontal="center" vertical="center" textRotation="0" wrapText="0" indent="0" justifyLastLine="0" shrinkToFit="0" readingOrder="0"/>
    </dxf>
    <dxf>
      <font>
        <b val="0"/>
        <i val="0"/>
        <strike val="0"/>
        <condense val="0"/>
        <extend val="0"/>
        <outline val="0"/>
        <shadow val="0"/>
        <u val="none"/>
        <vertAlign val="baseline"/>
        <sz val="9"/>
        <color theme="1"/>
        <name val="Calibri"/>
        <scheme val="minor"/>
      </font>
      <alignment horizontal="left" vertical="top" textRotation="0" wrapText="1" indent="0" justifyLastLine="0" shrinkToFit="0" readingOrder="0"/>
    </dxf>
    <dxf>
      <font>
        <b val="0"/>
        <i val="0"/>
        <strike val="0"/>
        <condense val="0"/>
        <extend val="0"/>
        <outline val="0"/>
        <shadow val="0"/>
        <u val="none"/>
        <vertAlign val="baseline"/>
        <sz val="9"/>
        <color theme="1"/>
        <name val="Calibri"/>
        <scheme val="minor"/>
      </font>
      <alignment horizontal="center" vertical="center" textRotation="0" wrapText="0" indent="0" justifyLastLine="0" shrinkToFit="0" readingOrder="0"/>
    </dxf>
    <dxf>
      <font>
        <b val="0"/>
        <i val="0"/>
        <strike val="0"/>
        <condense val="0"/>
        <extend val="0"/>
        <outline val="0"/>
        <shadow val="0"/>
        <u val="none"/>
        <vertAlign val="baseline"/>
        <sz val="9"/>
        <color theme="1"/>
        <name val="Calibri"/>
        <scheme val="minor"/>
      </font>
      <alignment horizontal="center" vertical="center" textRotation="0" wrapText="0" indent="0" justifyLastLine="0" shrinkToFit="0" readingOrder="0"/>
    </dxf>
    <dxf>
      <font>
        <b val="0"/>
        <i val="0"/>
        <strike val="0"/>
        <condense val="0"/>
        <extend val="0"/>
        <outline val="0"/>
        <shadow val="0"/>
        <u val="none"/>
        <vertAlign val="baseline"/>
        <sz val="9"/>
        <color theme="1"/>
        <name val="Calibri"/>
        <scheme val="minor"/>
      </font>
      <alignment horizontal="left" vertical="center" textRotation="0" wrapText="0" indent="0" justifyLastLine="0" shrinkToFit="0" readingOrder="0"/>
    </dxf>
    <dxf>
      <font>
        <b val="0"/>
        <i val="0"/>
        <strike val="0"/>
        <condense val="0"/>
        <extend val="0"/>
        <outline val="0"/>
        <shadow val="0"/>
        <u val="none"/>
        <vertAlign val="baseline"/>
        <sz val="9"/>
        <color theme="1"/>
        <name val="Calibri"/>
        <scheme val="minor"/>
      </font>
      <alignment horizontal="center" vertical="center" textRotation="0" wrapText="0" indent="0" justifyLastLine="0" shrinkToFit="0" readingOrder="0"/>
    </dxf>
    <dxf>
      <font>
        <strike val="0"/>
        <outline val="0"/>
        <shadow val="0"/>
        <u val="none"/>
        <vertAlign val="baseline"/>
        <sz val="9"/>
        <color theme="1"/>
        <name val="Calibri"/>
        <scheme val="minor"/>
      </font>
    </dxf>
    <dxf>
      <font>
        <strike val="0"/>
        <outline val="0"/>
        <shadow val="0"/>
        <u val="none"/>
        <vertAlign val="baseline"/>
        <sz val="9"/>
        <color theme="1"/>
        <name val="Calibri"/>
        <scheme val="minor"/>
      </font>
    </dxf>
    <dxf>
      <font>
        <b val="0"/>
        <i val="0"/>
        <strike val="0"/>
        <condense val="0"/>
        <extend val="0"/>
        <outline val="0"/>
        <shadow val="0"/>
        <u val="none"/>
        <vertAlign val="baseline"/>
        <sz val="9"/>
        <color theme="1"/>
        <name val="Calibri"/>
        <scheme val="minor"/>
      </font>
      <alignment horizontal="center" vertical="center" textRotation="0" wrapText="0" indent="0" justifyLastLine="0" shrinkToFit="0" readingOrder="0"/>
    </dxf>
    <dxf>
      <font>
        <b val="0"/>
        <i val="0"/>
        <strike val="0"/>
        <condense val="0"/>
        <extend val="0"/>
        <outline val="0"/>
        <shadow val="0"/>
        <u val="none"/>
        <vertAlign val="baseline"/>
        <sz val="9"/>
        <color theme="1"/>
        <name val="Calibri"/>
        <scheme val="minor"/>
      </font>
      <alignment horizontal="center" vertical="center" textRotation="0" wrapText="0" indent="0" justifyLastLine="0" shrinkToFit="0" readingOrder="0"/>
    </dxf>
    <dxf>
      <font>
        <b val="0"/>
        <i val="0"/>
        <strike val="0"/>
        <condense val="0"/>
        <extend val="0"/>
        <outline val="0"/>
        <shadow val="0"/>
        <u val="none"/>
        <vertAlign val="baseline"/>
        <sz val="9"/>
        <color theme="1"/>
        <name val="Calibri"/>
        <scheme val="minor"/>
      </font>
      <alignment horizontal="left" vertical="top" textRotation="0" wrapText="0" indent="0" justifyLastLine="0" shrinkToFit="0" readingOrder="0"/>
    </dxf>
    <dxf>
      <font>
        <b val="0"/>
        <i val="0"/>
        <strike val="0"/>
        <condense val="0"/>
        <extend val="0"/>
        <outline val="0"/>
        <shadow val="0"/>
        <u val="none"/>
        <vertAlign val="baseline"/>
        <sz val="9"/>
        <color theme="1"/>
        <name val="Calibri"/>
        <scheme val="minor"/>
      </font>
      <alignment horizontal="left" vertical="top" textRotation="0" wrapText="0" indent="0" justifyLastLine="0" shrinkToFit="0" readingOrder="0"/>
    </dxf>
    <dxf>
      <font>
        <b val="0"/>
        <i val="0"/>
        <strike val="0"/>
        <condense val="0"/>
        <extend val="0"/>
        <outline val="0"/>
        <shadow val="0"/>
        <u val="none"/>
        <vertAlign val="baseline"/>
        <sz val="9"/>
        <color theme="1"/>
        <name val="Calibri"/>
        <scheme val="minor"/>
      </font>
      <alignment horizontal="center" vertical="center" textRotation="0" wrapText="0" indent="0" justifyLastLine="0" shrinkToFit="0" readingOrder="0"/>
    </dxf>
    <dxf>
      <font>
        <b val="0"/>
        <i val="0"/>
        <strike val="0"/>
        <condense val="0"/>
        <extend val="0"/>
        <outline val="0"/>
        <shadow val="0"/>
        <u val="none"/>
        <vertAlign val="baseline"/>
        <sz val="9"/>
        <color theme="1"/>
        <name val="Calibri"/>
        <scheme val="minor"/>
      </font>
      <alignment horizontal="left" vertical="top" textRotation="0" wrapText="0" indent="0" justifyLastLine="0" shrinkToFit="0" readingOrder="0"/>
    </dxf>
    <dxf>
      <font>
        <b val="0"/>
        <i val="0"/>
        <strike val="0"/>
        <condense val="0"/>
        <extend val="0"/>
        <outline val="0"/>
        <shadow val="0"/>
        <u val="none"/>
        <vertAlign val="baseline"/>
        <sz val="9"/>
        <color theme="1"/>
        <name val="Calibri"/>
        <scheme val="minor"/>
      </font>
      <alignment horizontal="center" vertical="center" textRotation="0" wrapText="0" indent="0" justifyLastLine="0" shrinkToFit="0" readingOrder="0"/>
    </dxf>
    <dxf>
      <font>
        <b val="0"/>
        <i val="0"/>
        <strike val="0"/>
        <condense val="0"/>
        <extend val="0"/>
        <outline val="0"/>
        <shadow val="0"/>
        <u val="none"/>
        <vertAlign val="baseline"/>
        <sz val="9"/>
        <color theme="1"/>
        <name val="Calibri"/>
        <scheme val="minor"/>
      </font>
      <alignment horizontal="center" vertical="center" textRotation="0" wrapText="0" indent="0" justifyLastLine="0" shrinkToFit="0" readingOrder="0"/>
    </dxf>
    <dxf>
      <font>
        <b val="0"/>
        <i val="0"/>
        <strike val="0"/>
        <condense val="0"/>
        <extend val="0"/>
        <outline val="0"/>
        <shadow val="0"/>
        <u val="none"/>
        <vertAlign val="baseline"/>
        <sz val="9"/>
        <color theme="1"/>
        <name val="Calibri"/>
        <scheme val="minor"/>
      </font>
      <alignment horizontal="left" vertical="center" textRotation="0" wrapText="0" indent="0" justifyLastLine="0" shrinkToFit="0" readingOrder="0"/>
    </dxf>
    <dxf>
      <font>
        <b val="0"/>
        <i val="0"/>
        <strike val="0"/>
        <condense val="0"/>
        <extend val="0"/>
        <outline val="0"/>
        <shadow val="0"/>
        <u val="none"/>
        <vertAlign val="baseline"/>
        <sz val="9"/>
        <color theme="1"/>
        <name val="Calibri"/>
        <scheme val="minor"/>
      </font>
      <alignment horizontal="center" vertical="center" textRotation="0" wrapText="0" indent="0" justifyLastLine="0" shrinkToFit="0" readingOrder="0"/>
    </dxf>
    <dxf>
      <font>
        <strike val="0"/>
        <outline val="0"/>
        <shadow val="0"/>
        <u val="none"/>
        <vertAlign val="baseline"/>
        <sz val="9"/>
        <color theme="1"/>
        <name val="Calibri"/>
        <scheme val="minor"/>
      </font>
    </dxf>
    <dxf>
      <font>
        <strike val="0"/>
        <outline val="0"/>
        <shadow val="0"/>
        <u val="none"/>
        <vertAlign val="baseline"/>
        <sz val="9"/>
        <color theme="1"/>
        <name val="Calibri"/>
        <scheme val="minor"/>
      </font>
    </dxf>
    <dxf>
      <font>
        <strike val="0"/>
        <outline val="0"/>
        <shadow val="0"/>
        <u val="none"/>
        <vertAlign val="baseline"/>
        <sz val="9"/>
        <color theme="1"/>
        <name val="Calibri"/>
        <scheme val="minor"/>
      </font>
    </dxf>
    <dxf>
      <font>
        <b val="0"/>
        <i val="0"/>
        <strike val="0"/>
        <condense val="0"/>
        <extend val="0"/>
        <outline val="0"/>
        <shadow val="0"/>
        <u val="none"/>
        <vertAlign val="baseline"/>
        <sz val="9"/>
        <color theme="1"/>
        <name val="Calibri"/>
        <scheme val="minor"/>
      </font>
      <alignment horizontal="center" vertical="center" textRotation="0" wrapText="0" indent="0" justifyLastLine="0" shrinkToFit="0" readingOrder="0"/>
    </dxf>
    <dxf>
      <font>
        <b val="0"/>
        <i val="0"/>
        <strike val="0"/>
        <condense val="0"/>
        <extend val="0"/>
        <outline val="0"/>
        <shadow val="0"/>
        <u val="none"/>
        <vertAlign val="baseline"/>
        <sz val="9"/>
        <color theme="1"/>
        <name val="Calibri"/>
        <scheme val="minor"/>
      </font>
      <alignment horizontal="center" vertical="center" textRotation="0" wrapText="0" indent="0" justifyLastLine="0" shrinkToFit="0" readingOrder="0"/>
    </dxf>
    <dxf>
      <font>
        <b val="0"/>
        <i val="0"/>
        <strike val="0"/>
        <condense val="0"/>
        <extend val="0"/>
        <outline val="0"/>
        <shadow val="0"/>
        <u val="none"/>
        <vertAlign val="baseline"/>
        <sz val="9"/>
        <color theme="1"/>
        <name val="Calibri"/>
        <scheme val="minor"/>
      </font>
      <alignment horizontal="left" vertical="top" textRotation="0" wrapText="0" indent="0" justifyLastLine="0" shrinkToFit="0" readingOrder="0"/>
    </dxf>
    <dxf>
      <font>
        <b val="0"/>
        <i val="0"/>
        <strike val="0"/>
        <condense val="0"/>
        <extend val="0"/>
        <outline val="0"/>
        <shadow val="0"/>
        <u val="none"/>
        <vertAlign val="baseline"/>
        <sz val="9"/>
        <color theme="1"/>
        <name val="Calibri"/>
        <scheme val="minor"/>
      </font>
      <alignment horizontal="left" vertical="top" textRotation="0" wrapText="0" indent="0" justifyLastLine="0" shrinkToFit="0" readingOrder="0"/>
    </dxf>
    <dxf>
      <font>
        <b val="0"/>
        <i val="0"/>
        <strike val="0"/>
        <condense val="0"/>
        <extend val="0"/>
        <outline val="0"/>
        <shadow val="0"/>
        <u val="none"/>
        <vertAlign val="baseline"/>
        <sz val="9"/>
        <color theme="1"/>
        <name val="Calibri"/>
        <scheme val="minor"/>
      </font>
      <alignment horizontal="center" vertical="center" textRotation="0" wrapText="0" indent="0" justifyLastLine="0" shrinkToFit="0" readingOrder="0"/>
    </dxf>
    <dxf>
      <font>
        <b val="0"/>
        <i val="0"/>
        <strike val="0"/>
        <condense val="0"/>
        <extend val="0"/>
        <outline val="0"/>
        <shadow val="0"/>
        <u val="none"/>
        <vertAlign val="baseline"/>
        <sz val="9"/>
        <color theme="1"/>
        <name val="Calibri"/>
        <scheme val="minor"/>
      </font>
      <alignment horizontal="left" vertical="top" textRotation="0" wrapText="0" indent="0" justifyLastLine="0" shrinkToFit="0" readingOrder="0"/>
    </dxf>
    <dxf>
      <font>
        <b val="0"/>
        <i val="0"/>
        <strike val="0"/>
        <condense val="0"/>
        <extend val="0"/>
        <outline val="0"/>
        <shadow val="0"/>
        <u val="none"/>
        <vertAlign val="baseline"/>
        <sz val="9"/>
        <color theme="1"/>
        <name val="Calibri"/>
        <scheme val="minor"/>
      </font>
      <alignment horizontal="center" vertical="center" textRotation="0" wrapText="0" indent="0" justifyLastLine="0" shrinkToFit="0" readingOrder="0"/>
    </dxf>
    <dxf>
      <font>
        <b val="0"/>
        <i val="0"/>
        <strike val="0"/>
        <condense val="0"/>
        <extend val="0"/>
        <outline val="0"/>
        <shadow val="0"/>
        <u val="none"/>
        <vertAlign val="baseline"/>
        <sz val="9"/>
        <color theme="1"/>
        <name val="Calibri"/>
        <scheme val="minor"/>
      </font>
      <alignment horizontal="center" vertical="center" textRotation="0" wrapText="0" indent="0" justifyLastLine="0" shrinkToFit="0" readingOrder="0"/>
    </dxf>
    <dxf>
      <font>
        <b val="0"/>
        <i val="0"/>
        <strike val="0"/>
        <condense val="0"/>
        <extend val="0"/>
        <outline val="0"/>
        <shadow val="0"/>
        <u val="none"/>
        <vertAlign val="baseline"/>
        <sz val="9"/>
        <color theme="1"/>
        <name val="Calibri"/>
        <scheme val="minor"/>
      </font>
      <alignment horizontal="left" vertical="center" textRotation="0" wrapText="0" indent="0" justifyLastLine="0" shrinkToFit="0" readingOrder="0"/>
    </dxf>
    <dxf>
      <font>
        <b val="0"/>
        <i val="0"/>
        <strike val="0"/>
        <condense val="0"/>
        <extend val="0"/>
        <outline val="0"/>
        <shadow val="0"/>
        <u val="none"/>
        <vertAlign val="baseline"/>
        <sz val="9"/>
        <color theme="1"/>
        <name val="Calibri"/>
        <scheme val="minor"/>
      </font>
      <alignment horizontal="center" vertical="center" textRotation="0" wrapText="0" indent="0" justifyLastLine="0" shrinkToFit="0" readingOrder="0"/>
    </dxf>
    <dxf>
      <font>
        <strike val="0"/>
        <outline val="0"/>
        <shadow val="0"/>
        <u val="none"/>
        <vertAlign val="baseline"/>
        <sz val="9"/>
        <color theme="1"/>
        <name val="Calibri"/>
        <scheme val="minor"/>
      </font>
    </dxf>
    <dxf>
      <font>
        <strike val="0"/>
        <outline val="0"/>
        <shadow val="0"/>
        <u val="none"/>
        <vertAlign val="baseline"/>
        <sz val="9"/>
        <color theme="1"/>
        <name val="Calibri"/>
        <scheme val="minor"/>
      </font>
    </dxf>
    <dxf>
      <font>
        <strike val="0"/>
        <outline val="0"/>
        <shadow val="0"/>
        <u val="none"/>
        <vertAlign val="baseline"/>
        <sz val="9"/>
        <color theme="1"/>
        <name val="Calibri"/>
        <scheme val="minor"/>
      </font>
    </dxf>
    <dxf>
      <font>
        <b val="0"/>
        <i val="0"/>
        <strike val="0"/>
        <condense val="0"/>
        <extend val="0"/>
        <outline val="0"/>
        <shadow val="0"/>
        <u val="none"/>
        <vertAlign val="baseline"/>
        <sz val="9"/>
        <color theme="1"/>
        <name val="Calibri"/>
        <scheme val="minor"/>
      </font>
      <alignment horizontal="left" vertical="top" textRotation="0" wrapText="0" indent="0" justifyLastLine="0" shrinkToFit="0" readingOrder="0"/>
    </dxf>
    <dxf>
      <font>
        <strike val="0"/>
        <outline val="0"/>
        <shadow val="0"/>
        <u val="none"/>
        <vertAlign val="baseline"/>
        <sz val="9"/>
        <color theme="1"/>
        <name val="Calibri"/>
        <scheme val="minor"/>
      </font>
      <alignment horizontal="left" vertical="top" textRotation="0" wrapText="0" indent="0" justifyLastLine="0" shrinkToFit="0" readingOrder="0"/>
    </dxf>
    <dxf>
      <font>
        <b val="0"/>
        <i val="0"/>
        <strike val="0"/>
        <condense val="0"/>
        <extend val="0"/>
        <outline val="0"/>
        <shadow val="0"/>
        <u val="none"/>
        <vertAlign val="baseline"/>
        <sz val="9"/>
        <color theme="1"/>
        <name val="Calibri"/>
        <scheme val="minor"/>
      </font>
    </dxf>
    <dxf>
      <font>
        <strike val="0"/>
        <outline val="0"/>
        <shadow val="0"/>
        <u val="none"/>
        <vertAlign val="baseline"/>
        <sz val="9"/>
        <color theme="1"/>
        <name val="Calibri"/>
        <scheme val="minor"/>
      </font>
    </dxf>
    <dxf>
      <font>
        <b val="0"/>
        <i val="0"/>
        <strike val="0"/>
        <condense val="0"/>
        <extend val="0"/>
        <outline val="0"/>
        <shadow val="0"/>
        <u val="none"/>
        <vertAlign val="baseline"/>
        <sz val="9"/>
        <color theme="1"/>
        <name val="Calibri"/>
        <scheme val="minor"/>
      </font>
      <alignment horizontal="center" vertical="center" textRotation="0" wrapText="0" indent="0" justifyLastLine="0" shrinkToFit="0" readingOrder="0"/>
    </dxf>
    <dxf>
      <font>
        <b val="0"/>
        <i val="0"/>
        <strike val="0"/>
        <condense val="0"/>
        <extend val="0"/>
        <outline val="0"/>
        <shadow val="0"/>
        <u val="none"/>
        <vertAlign val="baseline"/>
        <sz val="9"/>
        <color theme="1"/>
        <name val="Calibri"/>
        <scheme val="minor"/>
      </font>
      <alignment horizontal="center" vertical="center" textRotation="0" wrapText="0" indent="0" justifyLastLine="0" shrinkToFit="0" readingOrder="0"/>
    </dxf>
    <dxf>
      <font>
        <b val="0"/>
        <i val="0"/>
        <strike val="0"/>
        <condense val="0"/>
        <extend val="0"/>
        <outline val="0"/>
        <shadow val="0"/>
        <u val="none"/>
        <vertAlign val="baseline"/>
        <sz val="9"/>
        <color theme="1"/>
        <name val="Calibri"/>
        <scheme val="minor"/>
      </font>
      <alignment horizontal="left" vertical="top" textRotation="0" wrapText="0" indent="0" justifyLastLine="0" shrinkToFit="0" readingOrder="0"/>
    </dxf>
    <dxf>
      <font>
        <b val="0"/>
        <i val="0"/>
        <strike val="0"/>
        <condense val="0"/>
        <extend val="0"/>
        <outline val="0"/>
        <shadow val="0"/>
        <u val="none"/>
        <vertAlign val="baseline"/>
        <sz val="9"/>
        <color theme="1"/>
        <name val="Calibri"/>
        <scheme val="minor"/>
      </font>
      <alignment horizontal="left" vertical="top" textRotation="0" wrapText="0" indent="0" justifyLastLine="0" shrinkToFit="0" readingOrder="0"/>
    </dxf>
    <dxf>
      <font>
        <b val="0"/>
        <i val="0"/>
        <strike val="0"/>
        <condense val="0"/>
        <extend val="0"/>
        <outline val="0"/>
        <shadow val="0"/>
        <u val="none"/>
        <vertAlign val="baseline"/>
        <sz val="9"/>
        <color theme="1"/>
        <name val="Calibri"/>
        <scheme val="minor"/>
      </font>
      <alignment horizontal="center" vertical="center" textRotation="0" wrapText="0" indent="0" justifyLastLine="0" shrinkToFit="0" readingOrder="0"/>
    </dxf>
    <dxf>
      <font>
        <b val="0"/>
        <i val="0"/>
        <strike val="0"/>
        <condense val="0"/>
        <extend val="0"/>
        <outline val="0"/>
        <shadow val="0"/>
        <u val="none"/>
        <vertAlign val="baseline"/>
        <sz val="9"/>
        <color theme="1"/>
        <name val="Calibri"/>
        <scheme val="minor"/>
      </font>
      <alignment horizontal="left" vertical="top" textRotation="0" wrapText="0" indent="0" justifyLastLine="0" shrinkToFit="0" readingOrder="0"/>
    </dxf>
    <dxf>
      <font>
        <b val="0"/>
        <i val="0"/>
        <strike val="0"/>
        <condense val="0"/>
        <extend val="0"/>
        <outline val="0"/>
        <shadow val="0"/>
        <u val="none"/>
        <vertAlign val="baseline"/>
        <sz val="9"/>
        <color theme="1"/>
        <name val="Calibri"/>
        <scheme val="minor"/>
      </font>
      <alignment horizontal="center" vertical="center" textRotation="0" wrapText="0" indent="0" justifyLastLine="0" shrinkToFit="0" readingOrder="0"/>
    </dxf>
    <dxf>
      <font>
        <b val="0"/>
        <i val="0"/>
        <strike val="0"/>
        <condense val="0"/>
        <extend val="0"/>
        <outline val="0"/>
        <shadow val="0"/>
        <u val="none"/>
        <vertAlign val="baseline"/>
        <sz val="9"/>
        <color theme="1"/>
        <name val="Calibri"/>
        <scheme val="minor"/>
      </font>
      <alignment horizontal="center" vertical="center" textRotation="0" wrapText="0" indent="0" justifyLastLine="0" shrinkToFit="0" readingOrder="0"/>
    </dxf>
    <dxf>
      <font>
        <b val="0"/>
        <i val="0"/>
        <strike val="0"/>
        <condense val="0"/>
        <extend val="0"/>
        <outline val="0"/>
        <shadow val="0"/>
        <u val="none"/>
        <vertAlign val="baseline"/>
        <sz val="9"/>
        <color theme="1"/>
        <name val="Calibri"/>
        <scheme val="minor"/>
      </font>
      <alignment horizontal="left" vertical="center" textRotation="0" wrapText="0" indent="0" justifyLastLine="0" shrinkToFit="0" readingOrder="0"/>
    </dxf>
    <dxf>
      <font>
        <b val="0"/>
        <i val="0"/>
        <strike val="0"/>
        <condense val="0"/>
        <extend val="0"/>
        <outline val="0"/>
        <shadow val="0"/>
        <u val="none"/>
        <vertAlign val="baseline"/>
        <sz val="9"/>
        <color theme="1"/>
        <name val="Calibri"/>
        <scheme val="minor"/>
      </font>
      <alignment horizontal="center" vertical="center" textRotation="0" wrapText="0" indent="0" justifyLastLine="0" shrinkToFit="0" readingOrder="0"/>
    </dxf>
    <dxf>
      <font>
        <strike val="0"/>
        <outline val="0"/>
        <shadow val="0"/>
        <u val="none"/>
        <vertAlign val="baseline"/>
        <sz val="9"/>
        <color theme="1"/>
        <name val="Calibri"/>
        <scheme val="minor"/>
      </font>
    </dxf>
    <dxf>
      <font>
        <strike val="0"/>
        <outline val="0"/>
        <shadow val="0"/>
        <u val="none"/>
        <vertAlign val="baseline"/>
        <sz val="9"/>
        <color theme="1"/>
        <name val="Calibri"/>
        <scheme val="minor"/>
      </font>
    </dxf>
    <dxf>
      <font>
        <b val="0"/>
        <i val="0"/>
        <strike val="0"/>
        <condense val="0"/>
        <extend val="0"/>
        <outline val="0"/>
        <shadow val="0"/>
        <u val="none"/>
        <vertAlign val="baseline"/>
        <sz val="9"/>
        <color theme="1"/>
        <name val="Calibri"/>
        <scheme val="minor"/>
      </font>
      <alignment horizontal="left" vertical="top" textRotation="0" wrapText="0" indent="0" justifyLastLine="0" shrinkToFit="0" readingOrder="0"/>
    </dxf>
    <dxf>
      <font>
        <strike val="0"/>
        <outline val="0"/>
        <shadow val="0"/>
        <u val="none"/>
        <vertAlign val="baseline"/>
        <sz val="9"/>
        <color theme="1"/>
        <name val="Calibri"/>
        <scheme val="minor"/>
      </font>
      <alignment horizontal="left" vertical="top" textRotation="0" wrapText="1" indent="0" justifyLastLine="0" shrinkToFit="0" readingOrder="0"/>
    </dxf>
    <dxf>
      <font>
        <b val="0"/>
        <i val="0"/>
        <strike val="0"/>
        <condense val="0"/>
        <extend val="0"/>
        <outline val="0"/>
        <shadow val="0"/>
        <u val="none"/>
        <vertAlign val="baseline"/>
        <sz val="9"/>
        <color theme="1"/>
        <name val="Calibri"/>
        <scheme val="minor"/>
      </font>
      <alignment horizontal="center" vertical="center" textRotation="0" wrapText="0" indent="0" justifyLastLine="0" shrinkToFit="0" readingOrder="0"/>
    </dxf>
    <dxf>
      <font>
        <strike val="0"/>
        <outline val="0"/>
        <shadow val="0"/>
        <u val="none"/>
        <vertAlign val="baseline"/>
        <sz val="9"/>
        <color theme="1"/>
        <name val="Calibri"/>
        <scheme val="minor"/>
      </font>
      <alignment horizontal="left" vertical="top" textRotation="0" wrapText="0" indent="0" justifyLastLine="0" shrinkToFit="0" readingOrder="0"/>
    </dxf>
    <dxf>
      <font>
        <b val="0"/>
        <i val="0"/>
        <strike val="0"/>
        <condense val="0"/>
        <extend val="0"/>
        <outline val="0"/>
        <shadow val="0"/>
        <u val="none"/>
        <vertAlign val="baseline"/>
        <sz val="9"/>
        <color theme="1"/>
        <name val="Calibri"/>
        <scheme val="minor"/>
      </font>
      <alignment horizontal="left" vertical="top" textRotation="0" wrapText="0" indent="0" justifyLastLine="0" shrinkToFit="0" readingOrder="0"/>
    </dxf>
    <dxf>
      <font>
        <strike val="0"/>
        <outline val="0"/>
        <shadow val="0"/>
        <u val="none"/>
        <vertAlign val="baseline"/>
        <sz val="9"/>
        <color theme="1"/>
        <name val="Calibri"/>
        <scheme val="minor"/>
      </font>
      <alignment horizontal="left" vertical="top" textRotation="0" wrapText="0" indent="0" justifyLastLine="0" shrinkToFit="0" readingOrder="0"/>
    </dxf>
    <dxf>
      <font>
        <b val="0"/>
        <i val="0"/>
        <strike val="0"/>
        <condense val="0"/>
        <extend val="0"/>
        <outline val="0"/>
        <shadow val="0"/>
        <u val="none"/>
        <vertAlign val="baseline"/>
        <sz val="9"/>
        <color theme="1"/>
        <name val="Calibri"/>
        <scheme val="minor"/>
      </font>
      <alignment horizontal="center" vertical="center" textRotation="0" wrapText="0" indent="0" justifyLastLine="0" shrinkToFit="0" readingOrder="0"/>
    </dxf>
    <dxf>
      <font>
        <b val="0"/>
        <i val="0"/>
        <strike val="0"/>
        <condense val="0"/>
        <extend val="0"/>
        <outline val="0"/>
        <shadow val="0"/>
        <u val="none"/>
        <vertAlign val="baseline"/>
        <sz val="9"/>
        <color theme="1"/>
        <name val="Calibri"/>
        <scheme val="minor"/>
      </font>
      <alignment horizontal="center" vertical="center" textRotation="0" wrapText="0" indent="0" justifyLastLine="0" shrinkToFit="0" readingOrder="0"/>
    </dxf>
    <dxf>
      <font>
        <b val="0"/>
        <i val="0"/>
        <strike val="0"/>
        <condense val="0"/>
        <extend val="0"/>
        <outline val="0"/>
        <shadow val="0"/>
        <u val="none"/>
        <vertAlign val="baseline"/>
        <sz val="9"/>
        <color theme="1"/>
        <name val="Calibri"/>
        <scheme val="minor"/>
      </font>
      <alignment horizontal="center" vertical="center" textRotation="0" wrapText="0" indent="0" justifyLastLine="0" shrinkToFit="0" readingOrder="0"/>
    </dxf>
    <dxf>
      <font>
        <strike val="0"/>
        <outline val="0"/>
        <shadow val="0"/>
        <u val="none"/>
        <vertAlign val="baseline"/>
        <sz val="9"/>
        <color theme="1"/>
        <name val="Calibri"/>
        <scheme val="minor"/>
      </font>
      <alignment horizontal="center" vertical="center" textRotation="0" wrapText="0" indent="0" justifyLastLine="0" shrinkToFit="0" readingOrder="0"/>
    </dxf>
    <dxf>
      <font>
        <b val="0"/>
        <i val="0"/>
        <strike val="0"/>
        <condense val="0"/>
        <extend val="0"/>
        <outline val="0"/>
        <shadow val="0"/>
        <u val="none"/>
        <vertAlign val="baseline"/>
        <sz val="9"/>
        <color theme="1"/>
        <name val="Calibri"/>
        <scheme val="minor"/>
      </font>
      <alignment horizontal="left" vertical="center" textRotation="0" wrapText="0" indent="0" justifyLastLine="0" shrinkToFit="0" readingOrder="0"/>
    </dxf>
    <dxf>
      <font>
        <strike val="0"/>
        <outline val="0"/>
        <shadow val="0"/>
        <u val="none"/>
        <vertAlign val="baseline"/>
        <sz val="9"/>
        <color theme="1"/>
        <name val="Calibri"/>
        <scheme val="minor"/>
      </font>
      <alignment horizontal="center" vertical="center" textRotation="0" wrapText="0" indent="0" justifyLastLine="0" shrinkToFit="0" readingOrder="0"/>
    </dxf>
    <dxf>
      <font>
        <strike val="0"/>
        <outline val="0"/>
        <shadow val="0"/>
        <u val="none"/>
        <vertAlign val="baseline"/>
        <sz val="9"/>
        <color theme="1"/>
        <name val="Calibri"/>
        <scheme val="minor"/>
      </font>
    </dxf>
    <dxf>
      <font>
        <strike val="0"/>
        <outline val="0"/>
        <shadow val="0"/>
        <u val="none"/>
        <vertAlign val="baseline"/>
        <sz val="9"/>
        <color theme="1"/>
        <name val="Calibri"/>
        <scheme val="minor"/>
      </font>
      <alignment horizontal="center" vertical="center" textRotation="0" wrapText="1" indent="0" justifyLastLine="0" shrinkToFit="0" readingOrder="0"/>
    </dxf>
    <dxf>
      <font>
        <b val="0"/>
        <i val="0"/>
        <strike val="0"/>
        <condense val="0"/>
        <extend val="0"/>
        <outline val="0"/>
        <shadow val="0"/>
        <u val="none"/>
        <vertAlign val="baseline"/>
        <sz val="9"/>
        <color theme="1"/>
        <name val="Calibri"/>
        <scheme val="minor"/>
      </font>
      <alignment horizontal="left" vertical="top" textRotation="0" wrapText="0" indent="0" justifyLastLine="0" shrinkToFit="0" readingOrder="0"/>
    </dxf>
    <dxf>
      <font>
        <strike val="0"/>
        <outline val="0"/>
        <shadow val="0"/>
        <u val="none"/>
        <vertAlign val="baseline"/>
        <sz val="9"/>
        <color theme="1"/>
        <name val="Calibri"/>
        <scheme val="minor"/>
      </font>
      <alignment horizontal="left" vertical="top" textRotation="0" wrapText="1" indent="0" justifyLastLine="0" shrinkToFit="0" readingOrder="0"/>
    </dxf>
    <dxf>
      <font>
        <b val="0"/>
        <i val="0"/>
        <strike val="0"/>
        <condense val="0"/>
        <extend val="0"/>
        <outline val="0"/>
        <shadow val="0"/>
        <u val="none"/>
        <vertAlign val="baseline"/>
        <sz val="9"/>
        <color theme="1"/>
        <name val="Calibri"/>
        <scheme val="minor"/>
      </font>
      <alignment horizontal="left" vertical="top" textRotation="0" wrapText="0" indent="0" justifyLastLine="0" shrinkToFit="0" readingOrder="0"/>
    </dxf>
    <dxf>
      <font>
        <strike val="0"/>
        <outline val="0"/>
        <shadow val="0"/>
        <u val="none"/>
        <vertAlign val="baseline"/>
        <sz val="9"/>
        <color theme="1"/>
        <name val="Calibri"/>
        <scheme val="minor"/>
      </font>
      <alignment horizontal="left" vertical="top" textRotation="0" wrapText="0" indent="0" justifyLastLine="0" shrinkToFit="0" readingOrder="0"/>
    </dxf>
    <dxf>
      <font>
        <b val="0"/>
        <i val="0"/>
        <strike val="0"/>
        <condense val="0"/>
        <extend val="0"/>
        <outline val="0"/>
        <shadow val="0"/>
        <u val="none"/>
        <vertAlign val="baseline"/>
        <sz val="9"/>
        <color theme="1"/>
        <name val="Calibri"/>
        <scheme val="minor"/>
      </font>
      <alignment horizontal="center" vertical="center" textRotation="0" wrapText="0" indent="0" justifyLastLine="0" shrinkToFit="0" readingOrder="0"/>
    </dxf>
    <dxf>
      <font>
        <strike val="0"/>
        <outline val="0"/>
        <shadow val="0"/>
        <u val="none"/>
        <vertAlign val="baseline"/>
        <sz val="9"/>
        <color theme="1"/>
        <name val="Calibri"/>
        <scheme val="minor"/>
      </font>
      <alignment horizontal="center" vertical="center" textRotation="0" wrapText="0" indent="0" justifyLastLine="0" shrinkToFit="0" readingOrder="0"/>
    </dxf>
    <dxf>
      <font>
        <b val="0"/>
        <i val="0"/>
        <strike val="0"/>
        <condense val="0"/>
        <extend val="0"/>
        <outline val="0"/>
        <shadow val="0"/>
        <u val="none"/>
        <vertAlign val="baseline"/>
        <sz val="9"/>
        <color theme="1"/>
        <name val="Calibri"/>
        <scheme val="minor"/>
      </font>
      <alignment horizontal="left" vertical="top" textRotation="0" wrapText="0" indent="0" justifyLastLine="0" shrinkToFit="0" readingOrder="0"/>
    </dxf>
    <dxf>
      <font>
        <strike val="0"/>
        <outline val="0"/>
        <shadow val="0"/>
        <u val="none"/>
        <vertAlign val="baseline"/>
        <sz val="9"/>
        <color theme="1"/>
        <name val="Calibri"/>
        <scheme val="minor"/>
      </font>
      <alignment horizontal="left" vertical="top" textRotation="0" wrapText="0" indent="0" justifyLastLine="0" shrinkToFit="0" readingOrder="0"/>
    </dxf>
    <dxf>
      <font>
        <b val="0"/>
        <i val="0"/>
        <strike val="0"/>
        <condense val="0"/>
        <extend val="0"/>
        <outline val="0"/>
        <shadow val="0"/>
        <u val="none"/>
        <vertAlign val="baseline"/>
        <sz val="9"/>
        <color theme="1"/>
        <name val="Calibri"/>
        <scheme val="minor"/>
      </font>
      <alignment horizontal="center" vertical="center" textRotation="0" wrapText="0" indent="0" justifyLastLine="0" shrinkToFit="0" readingOrder="0"/>
    </dxf>
    <dxf>
      <font>
        <strike val="0"/>
        <outline val="0"/>
        <shadow val="0"/>
        <u val="none"/>
        <vertAlign val="baseline"/>
        <sz val="9"/>
        <color theme="1"/>
        <name val="Calibri"/>
        <scheme val="minor"/>
      </font>
      <alignment horizontal="left" vertical="top" textRotation="0" wrapText="0" indent="0" justifyLastLine="0" shrinkToFit="0" readingOrder="0"/>
    </dxf>
    <dxf>
      <font>
        <b val="0"/>
        <i val="0"/>
        <strike val="0"/>
        <condense val="0"/>
        <extend val="0"/>
        <outline val="0"/>
        <shadow val="0"/>
        <u val="none"/>
        <vertAlign val="baseline"/>
        <sz val="9"/>
        <color theme="1"/>
        <name val="Calibri"/>
        <scheme val="minor"/>
      </font>
      <alignment horizontal="left" vertical="top" textRotation="0" wrapText="0" indent="0" justifyLastLine="0" shrinkToFit="0" readingOrder="0"/>
    </dxf>
    <dxf>
      <font>
        <strike val="0"/>
        <outline val="0"/>
        <shadow val="0"/>
        <u val="none"/>
        <vertAlign val="baseline"/>
        <sz val="9"/>
        <color theme="1"/>
        <name val="Calibri"/>
        <scheme val="minor"/>
      </font>
      <alignment horizontal="left" vertical="top" textRotation="0" wrapText="0" indent="0" justifyLastLine="0" shrinkToFit="0" readingOrder="0"/>
    </dxf>
    <dxf>
      <font>
        <b val="0"/>
        <i val="0"/>
        <strike val="0"/>
        <condense val="0"/>
        <extend val="0"/>
        <outline val="0"/>
        <shadow val="0"/>
        <u val="none"/>
        <vertAlign val="baseline"/>
        <sz val="9"/>
        <color theme="1"/>
        <name val="Calibri"/>
        <scheme val="minor"/>
      </font>
      <alignment horizontal="center" vertical="center" textRotation="0" wrapText="0" indent="0" justifyLastLine="0" shrinkToFit="0" readingOrder="0"/>
    </dxf>
    <dxf>
      <font>
        <b val="0"/>
        <i val="0"/>
        <strike val="0"/>
        <condense val="0"/>
        <extend val="0"/>
        <outline val="0"/>
        <shadow val="0"/>
        <u val="none"/>
        <vertAlign val="baseline"/>
        <sz val="9"/>
        <color theme="1"/>
        <name val="Calibri"/>
        <scheme val="minor"/>
      </font>
      <alignment horizontal="center" vertical="center" textRotation="0" wrapText="0" indent="0" justifyLastLine="0" shrinkToFit="0" readingOrder="0"/>
    </dxf>
    <dxf>
      <font>
        <b val="0"/>
        <i val="0"/>
        <strike val="0"/>
        <condense val="0"/>
        <extend val="0"/>
        <outline val="0"/>
        <shadow val="0"/>
        <u val="none"/>
        <vertAlign val="baseline"/>
        <sz val="9"/>
        <color theme="1"/>
        <name val="Calibri"/>
        <scheme val="minor"/>
      </font>
      <alignment horizontal="center" vertical="center" textRotation="0" wrapText="0" indent="0" justifyLastLine="0" shrinkToFit="0" readingOrder="0"/>
    </dxf>
    <dxf>
      <font>
        <strike val="0"/>
        <outline val="0"/>
        <shadow val="0"/>
        <u val="none"/>
        <vertAlign val="baseline"/>
        <sz val="9"/>
        <color theme="1"/>
        <name val="Calibri"/>
        <scheme val="minor"/>
      </font>
      <alignment horizontal="center" vertical="center" textRotation="0" wrapText="0" indent="0" justifyLastLine="0" shrinkToFit="0" readingOrder="0"/>
    </dxf>
    <dxf>
      <font>
        <b val="0"/>
        <i val="0"/>
        <strike val="0"/>
        <condense val="0"/>
        <extend val="0"/>
        <outline val="0"/>
        <shadow val="0"/>
        <u val="none"/>
        <vertAlign val="baseline"/>
        <sz val="9"/>
        <color theme="1"/>
        <name val="Calibri"/>
        <scheme val="minor"/>
      </font>
      <alignment horizontal="left" vertical="center" textRotation="0" wrapText="0" indent="0" justifyLastLine="0" shrinkToFit="0" readingOrder="0"/>
    </dxf>
    <dxf>
      <font>
        <strike val="0"/>
        <outline val="0"/>
        <shadow val="0"/>
        <u val="none"/>
        <vertAlign val="baseline"/>
        <sz val="9"/>
        <color theme="1"/>
        <name val="Calibri"/>
        <scheme val="minor"/>
      </font>
      <alignment horizontal="center" vertical="center" textRotation="0" wrapText="0" indent="0" justifyLastLine="0" shrinkToFit="0" readingOrder="0"/>
    </dxf>
    <dxf>
      <font>
        <strike val="0"/>
        <outline val="0"/>
        <shadow val="0"/>
        <u val="none"/>
        <vertAlign val="baseline"/>
        <sz val="9"/>
        <color theme="1"/>
        <name val="Calibri"/>
        <scheme val="minor"/>
      </font>
    </dxf>
    <dxf>
      <font>
        <strike val="0"/>
        <outline val="0"/>
        <shadow val="0"/>
        <u val="none"/>
        <vertAlign val="baseline"/>
        <sz val="9"/>
        <color theme="1"/>
        <name val="Calibri"/>
        <scheme val="minor"/>
      </font>
      <alignment horizontal="center" vertical="center" textRotation="0" wrapText="1" indent="0" justifyLastLine="0" shrinkToFit="0" readingOrder="0"/>
    </dxf>
    <dxf>
      <font>
        <b val="0"/>
        <i val="0"/>
        <strike val="0"/>
        <condense val="0"/>
        <extend val="0"/>
        <outline val="0"/>
        <shadow val="0"/>
        <u val="none"/>
        <vertAlign val="baseline"/>
        <sz val="9"/>
        <color theme="1"/>
        <name val="Calibri"/>
        <scheme val="minor"/>
      </font>
      <alignment horizontal="left" vertical="top" textRotation="0" wrapText="0" indent="0" justifyLastLine="0" shrinkToFit="0" readingOrder="0"/>
    </dxf>
    <dxf>
      <font>
        <strike val="0"/>
        <outline val="0"/>
        <shadow val="0"/>
        <u val="none"/>
        <vertAlign val="baseline"/>
        <sz val="9"/>
        <color theme="1"/>
        <name val="Calibri"/>
        <scheme val="minor"/>
      </font>
      <alignment horizontal="left" vertical="top" textRotation="0" wrapText="1" indent="0" justifyLastLine="0" shrinkToFit="0" readingOrder="0"/>
    </dxf>
    <dxf>
      <font>
        <b val="0"/>
        <i val="0"/>
        <strike val="0"/>
        <condense val="0"/>
        <extend val="0"/>
        <outline val="0"/>
        <shadow val="0"/>
        <u val="none"/>
        <vertAlign val="baseline"/>
        <sz val="9"/>
        <color theme="1"/>
        <name val="Calibri"/>
        <scheme val="minor"/>
      </font>
      <alignment horizontal="left" vertical="top" textRotation="0" wrapText="0" indent="0" justifyLastLine="0" shrinkToFit="0" readingOrder="0"/>
    </dxf>
    <dxf>
      <font>
        <strike val="0"/>
        <outline val="0"/>
        <shadow val="0"/>
        <u val="none"/>
        <vertAlign val="baseline"/>
        <sz val="9"/>
        <color theme="1"/>
        <name val="Calibri"/>
        <scheme val="minor"/>
      </font>
      <alignment horizontal="left" vertical="top" textRotation="0" wrapText="0" indent="0" justifyLastLine="0" shrinkToFit="0" readingOrder="0"/>
    </dxf>
    <dxf>
      <font>
        <b val="0"/>
        <i val="0"/>
        <strike val="0"/>
        <condense val="0"/>
        <extend val="0"/>
        <outline val="0"/>
        <shadow val="0"/>
        <u val="none"/>
        <vertAlign val="baseline"/>
        <sz val="9"/>
        <color theme="1"/>
        <name val="Calibri"/>
        <scheme val="minor"/>
      </font>
      <alignment horizontal="center" vertical="center" textRotation="0" wrapText="0" indent="0" justifyLastLine="0" shrinkToFit="0" readingOrder="0"/>
    </dxf>
    <dxf>
      <font>
        <strike val="0"/>
        <outline val="0"/>
        <shadow val="0"/>
        <u val="none"/>
        <vertAlign val="baseline"/>
        <sz val="9"/>
        <color theme="1"/>
        <name val="Calibri"/>
        <scheme val="minor"/>
      </font>
      <alignment horizontal="center" vertical="center" textRotation="0" wrapText="0" indent="0" justifyLastLine="0" shrinkToFit="0" readingOrder="0"/>
    </dxf>
    <dxf>
      <font>
        <b val="0"/>
        <i val="0"/>
        <strike val="0"/>
        <condense val="0"/>
        <extend val="0"/>
        <outline val="0"/>
        <shadow val="0"/>
        <u val="none"/>
        <vertAlign val="baseline"/>
        <sz val="9"/>
        <color theme="1"/>
        <name val="Calibri"/>
        <scheme val="minor"/>
      </font>
      <alignment horizontal="left" vertical="top" textRotation="0" wrapText="0" indent="0" justifyLastLine="0" shrinkToFit="0" readingOrder="0"/>
    </dxf>
    <dxf>
      <font>
        <strike val="0"/>
        <outline val="0"/>
        <shadow val="0"/>
        <u val="none"/>
        <vertAlign val="baseline"/>
        <sz val="9"/>
        <color theme="1"/>
        <name val="Calibri"/>
        <scheme val="minor"/>
      </font>
      <alignment horizontal="left" vertical="top" textRotation="0" wrapText="0" indent="0" justifyLastLine="0" shrinkToFit="0" readingOrder="0"/>
    </dxf>
    <dxf>
      <font>
        <b val="0"/>
        <i val="0"/>
        <strike val="0"/>
        <condense val="0"/>
        <extend val="0"/>
        <outline val="0"/>
        <shadow val="0"/>
        <u val="none"/>
        <vertAlign val="baseline"/>
        <sz val="9"/>
        <color theme="1"/>
        <name val="Calibri"/>
        <scheme val="minor"/>
      </font>
      <alignment horizontal="center" vertical="center" textRotation="0" wrapText="0" indent="0" justifyLastLine="0" shrinkToFit="0" readingOrder="0"/>
    </dxf>
    <dxf>
      <font>
        <strike val="0"/>
        <outline val="0"/>
        <shadow val="0"/>
        <u val="none"/>
        <vertAlign val="baseline"/>
        <sz val="9"/>
        <color theme="1"/>
        <name val="Calibri"/>
        <scheme val="minor"/>
      </font>
      <alignment horizontal="left" vertical="top" textRotation="0" wrapText="0" indent="0" justifyLastLine="0" shrinkToFit="0" readingOrder="0"/>
    </dxf>
    <dxf>
      <font>
        <b val="0"/>
        <i val="0"/>
        <strike val="0"/>
        <condense val="0"/>
        <extend val="0"/>
        <outline val="0"/>
        <shadow val="0"/>
        <u val="none"/>
        <vertAlign val="baseline"/>
        <sz val="9"/>
        <color theme="1"/>
        <name val="Calibri"/>
        <scheme val="minor"/>
      </font>
      <alignment horizontal="left" vertical="top" textRotation="0" wrapText="0" indent="0" justifyLastLine="0" shrinkToFit="0" readingOrder="0"/>
    </dxf>
    <dxf>
      <font>
        <strike val="0"/>
        <outline val="0"/>
        <shadow val="0"/>
        <u val="none"/>
        <vertAlign val="baseline"/>
        <sz val="9"/>
        <color theme="1"/>
        <name val="Calibri"/>
        <scheme val="minor"/>
      </font>
      <alignment horizontal="left" vertical="top" textRotation="0" wrapText="0" indent="0" justifyLastLine="0" shrinkToFit="0" readingOrder="0"/>
    </dxf>
    <dxf>
      <font>
        <b val="0"/>
        <i val="0"/>
        <strike val="0"/>
        <condense val="0"/>
        <extend val="0"/>
        <outline val="0"/>
        <shadow val="0"/>
        <u val="none"/>
        <vertAlign val="baseline"/>
        <sz val="9"/>
        <color theme="1"/>
        <name val="Calibri"/>
        <scheme val="minor"/>
      </font>
      <alignment horizontal="center" vertical="center" textRotation="0" wrapText="0" indent="0" justifyLastLine="0" shrinkToFit="0" readingOrder="0"/>
    </dxf>
    <dxf>
      <font>
        <b val="0"/>
        <i val="0"/>
        <strike val="0"/>
        <condense val="0"/>
        <extend val="0"/>
        <outline val="0"/>
        <shadow val="0"/>
        <u val="none"/>
        <vertAlign val="baseline"/>
        <sz val="9"/>
        <color theme="1"/>
        <name val="Calibri"/>
        <scheme val="minor"/>
      </font>
      <alignment horizontal="center" vertical="center" textRotation="0" wrapText="0" indent="0" justifyLastLine="0" shrinkToFit="0" readingOrder="0"/>
    </dxf>
    <dxf>
      <font>
        <b val="0"/>
        <i val="0"/>
        <strike val="0"/>
        <condense val="0"/>
        <extend val="0"/>
        <outline val="0"/>
        <shadow val="0"/>
        <u val="none"/>
        <vertAlign val="baseline"/>
        <sz val="9"/>
        <color theme="1"/>
        <name val="Calibri"/>
        <scheme val="minor"/>
      </font>
      <alignment horizontal="center" vertical="center" textRotation="0" wrapText="0" indent="0" justifyLastLine="0" shrinkToFit="0" readingOrder="0"/>
    </dxf>
    <dxf>
      <font>
        <strike val="0"/>
        <outline val="0"/>
        <shadow val="0"/>
        <u val="none"/>
        <vertAlign val="baseline"/>
        <sz val="9"/>
        <color theme="1"/>
        <name val="Calibri"/>
        <scheme val="minor"/>
      </font>
      <alignment horizontal="center" vertical="center" textRotation="0" wrapText="0" indent="0" justifyLastLine="0" shrinkToFit="0" readingOrder="0"/>
    </dxf>
    <dxf>
      <font>
        <b val="0"/>
        <i val="0"/>
        <strike val="0"/>
        <condense val="0"/>
        <extend val="0"/>
        <outline val="0"/>
        <shadow val="0"/>
        <u val="none"/>
        <vertAlign val="baseline"/>
        <sz val="9"/>
        <color theme="1"/>
        <name val="Calibri"/>
        <scheme val="minor"/>
      </font>
      <alignment horizontal="left" vertical="center" textRotation="0" wrapText="0" indent="0" justifyLastLine="0" shrinkToFit="0" readingOrder="0"/>
    </dxf>
    <dxf>
      <font>
        <strike val="0"/>
        <outline val="0"/>
        <shadow val="0"/>
        <u val="none"/>
        <vertAlign val="baseline"/>
        <sz val="9"/>
        <color theme="1"/>
        <name val="Calibri"/>
        <scheme val="minor"/>
      </font>
      <alignment horizontal="center" vertical="center" textRotation="0" wrapText="0" indent="0" justifyLastLine="0" shrinkToFit="0" readingOrder="0"/>
    </dxf>
    <dxf>
      <font>
        <strike val="0"/>
        <outline val="0"/>
        <shadow val="0"/>
        <u val="none"/>
        <vertAlign val="baseline"/>
        <sz val="9"/>
        <color theme="1"/>
        <name val="Calibri"/>
        <scheme val="minor"/>
      </font>
    </dxf>
    <dxf>
      <font>
        <strike val="0"/>
        <outline val="0"/>
        <shadow val="0"/>
        <u val="none"/>
        <vertAlign val="baseline"/>
        <sz val="9"/>
        <color theme="1"/>
        <name val="Calibri"/>
        <scheme val="minor"/>
      </font>
      <alignment horizontal="center" vertical="center" textRotation="0" wrapText="1" indent="0" justifyLastLine="0" shrinkToFit="0" readingOrder="0"/>
    </dxf>
    <dxf>
      <font>
        <b val="0"/>
        <i val="0"/>
        <strike val="0"/>
        <condense val="0"/>
        <extend val="0"/>
        <outline val="0"/>
        <shadow val="0"/>
        <u val="none"/>
        <vertAlign val="baseline"/>
        <sz val="9"/>
        <color theme="1"/>
        <name val="Calibri"/>
        <scheme val="minor"/>
      </font>
      <alignment horizontal="left" vertical="top" textRotation="0" wrapText="0" indent="0" justifyLastLine="0" shrinkToFit="0" readingOrder="0"/>
    </dxf>
    <dxf>
      <font>
        <strike val="0"/>
        <outline val="0"/>
        <shadow val="0"/>
        <u val="none"/>
        <vertAlign val="baseline"/>
        <sz val="9"/>
        <color theme="1"/>
        <name val="Calibri"/>
        <scheme val="minor"/>
      </font>
      <alignment horizontal="left" vertical="top" textRotation="0" wrapText="1" indent="0" justifyLastLine="0" shrinkToFit="0" readingOrder="0"/>
    </dxf>
    <dxf>
      <font>
        <b val="0"/>
        <i val="0"/>
        <strike val="0"/>
        <condense val="0"/>
        <extend val="0"/>
        <outline val="0"/>
        <shadow val="0"/>
        <u val="none"/>
        <vertAlign val="baseline"/>
        <sz val="9"/>
        <color theme="1"/>
        <name val="Calibri"/>
        <scheme val="minor"/>
      </font>
      <alignment horizontal="left" vertical="top" textRotation="0" wrapText="0" indent="0" justifyLastLine="0" shrinkToFit="0" readingOrder="0"/>
    </dxf>
    <dxf>
      <font>
        <strike val="0"/>
        <outline val="0"/>
        <shadow val="0"/>
        <u val="none"/>
        <vertAlign val="baseline"/>
        <sz val="9"/>
        <color theme="1"/>
        <name val="Calibri"/>
        <scheme val="minor"/>
      </font>
      <alignment horizontal="left" vertical="top" textRotation="0" wrapText="0" indent="0" justifyLastLine="0" shrinkToFit="0" readingOrder="0"/>
    </dxf>
    <dxf>
      <font>
        <b val="0"/>
        <i val="0"/>
        <strike val="0"/>
        <condense val="0"/>
        <extend val="0"/>
        <outline val="0"/>
        <shadow val="0"/>
        <u val="none"/>
        <vertAlign val="baseline"/>
        <sz val="9"/>
        <color theme="1"/>
        <name val="Calibri"/>
        <scheme val="minor"/>
      </font>
      <alignment horizontal="center" vertical="center" textRotation="0" wrapText="0" indent="0" justifyLastLine="0" shrinkToFit="0" readingOrder="0"/>
    </dxf>
    <dxf>
      <font>
        <strike val="0"/>
        <outline val="0"/>
        <shadow val="0"/>
        <u val="none"/>
        <vertAlign val="baseline"/>
        <sz val="9"/>
        <color theme="1"/>
        <name val="Calibri"/>
        <scheme val="minor"/>
      </font>
      <alignment horizontal="center" vertical="center" textRotation="0" wrapText="0" indent="0" justifyLastLine="0" shrinkToFit="0" readingOrder="0"/>
    </dxf>
    <dxf>
      <font>
        <b val="0"/>
        <i val="0"/>
        <strike val="0"/>
        <condense val="0"/>
        <extend val="0"/>
        <outline val="0"/>
        <shadow val="0"/>
        <u val="none"/>
        <vertAlign val="baseline"/>
        <sz val="9"/>
        <color theme="1"/>
        <name val="Calibri"/>
        <scheme val="minor"/>
      </font>
      <alignment horizontal="left" vertical="top" textRotation="0" wrapText="0" indent="0" justifyLastLine="0" shrinkToFit="0" readingOrder="0"/>
    </dxf>
    <dxf>
      <font>
        <strike val="0"/>
        <outline val="0"/>
        <shadow val="0"/>
        <u val="none"/>
        <vertAlign val="baseline"/>
        <sz val="9"/>
        <color theme="1"/>
        <name val="Calibri"/>
        <scheme val="minor"/>
      </font>
      <alignment horizontal="left" vertical="top" textRotation="0" wrapText="0" indent="0" justifyLastLine="0" shrinkToFit="0" readingOrder="0"/>
    </dxf>
    <dxf>
      <font>
        <b val="0"/>
        <i val="0"/>
        <strike val="0"/>
        <condense val="0"/>
        <extend val="0"/>
        <outline val="0"/>
        <shadow val="0"/>
        <u val="none"/>
        <vertAlign val="baseline"/>
        <sz val="9"/>
        <color theme="1"/>
        <name val="Calibri"/>
        <scheme val="minor"/>
      </font>
      <alignment horizontal="center" vertical="center" textRotation="0" wrapText="0" indent="0" justifyLastLine="0" shrinkToFit="0" readingOrder="0"/>
    </dxf>
    <dxf>
      <font>
        <strike val="0"/>
        <outline val="0"/>
        <shadow val="0"/>
        <u val="none"/>
        <vertAlign val="baseline"/>
        <sz val="9"/>
        <color theme="1"/>
        <name val="Calibri"/>
        <scheme val="minor"/>
      </font>
      <alignment horizontal="left" vertical="top" textRotation="0" wrapText="0" indent="0" justifyLastLine="0" shrinkToFit="0" readingOrder="0"/>
    </dxf>
    <dxf>
      <font>
        <b val="0"/>
        <i val="0"/>
        <strike val="0"/>
        <condense val="0"/>
        <extend val="0"/>
        <outline val="0"/>
        <shadow val="0"/>
        <u val="none"/>
        <vertAlign val="baseline"/>
        <sz val="9"/>
        <color theme="1"/>
        <name val="Calibri"/>
        <scheme val="minor"/>
      </font>
      <alignment horizontal="left" vertical="top" textRotation="0" wrapText="0" indent="0" justifyLastLine="0" shrinkToFit="0" readingOrder="0"/>
    </dxf>
    <dxf>
      <font>
        <strike val="0"/>
        <outline val="0"/>
        <shadow val="0"/>
        <u val="none"/>
        <vertAlign val="baseline"/>
        <sz val="9"/>
        <color theme="1"/>
        <name val="Calibri"/>
        <scheme val="minor"/>
      </font>
      <alignment horizontal="left" vertical="top" textRotation="0" wrapText="0" indent="0" justifyLastLine="0" shrinkToFit="0" readingOrder="0"/>
    </dxf>
    <dxf>
      <font>
        <b val="0"/>
        <i val="0"/>
        <strike val="0"/>
        <condense val="0"/>
        <extend val="0"/>
        <outline val="0"/>
        <shadow val="0"/>
        <u val="none"/>
        <vertAlign val="baseline"/>
        <sz val="9"/>
        <color theme="1"/>
        <name val="Calibri"/>
        <scheme val="minor"/>
      </font>
      <alignment horizontal="center" vertical="center" textRotation="0" wrapText="0" indent="0" justifyLastLine="0" shrinkToFit="0" readingOrder="0"/>
    </dxf>
    <dxf>
      <font>
        <b val="0"/>
        <i val="0"/>
        <strike val="0"/>
        <condense val="0"/>
        <extend val="0"/>
        <outline val="0"/>
        <shadow val="0"/>
        <u val="none"/>
        <vertAlign val="baseline"/>
        <sz val="9"/>
        <color theme="1"/>
        <name val="Calibri"/>
        <scheme val="minor"/>
      </font>
      <alignment horizontal="center" vertical="center" textRotation="0" wrapText="0" indent="0" justifyLastLine="0" shrinkToFit="0" readingOrder="0"/>
    </dxf>
    <dxf>
      <font>
        <b val="0"/>
        <i val="0"/>
        <strike val="0"/>
        <condense val="0"/>
        <extend val="0"/>
        <outline val="0"/>
        <shadow val="0"/>
        <u val="none"/>
        <vertAlign val="baseline"/>
        <sz val="9"/>
        <color theme="1"/>
        <name val="Calibri"/>
        <scheme val="minor"/>
      </font>
      <alignment horizontal="center" vertical="center" textRotation="0" wrapText="0" indent="0" justifyLastLine="0" shrinkToFit="0" readingOrder="0"/>
    </dxf>
    <dxf>
      <font>
        <strike val="0"/>
        <outline val="0"/>
        <shadow val="0"/>
        <u val="none"/>
        <vertAlign val="baseline"/>
        <sz val="9"/>
        <color theme="1"/>
        <name val="Calibri"/>
        <scheme val="minor"/>
      </font>
      <alignment horizontal="center" vertical="center" textRotation="0" wrapText="0" indent="0" justifyLastLine="0" shrinkToFit="0" readingOrder="0"/>
    </dxf>
    <dxf>
      <font>
        <b val="0"/>
        <i val="0"/>
        <strike val="0"/>
        <condense val="0"/>
        <extend val="0"/>
        <outline val="0"/>
        <shadow val="0"/>
        <u val="none"/>
        <vertAlign val="baseline"/>
        <sz val="9"/>
        <color theme="1"/>
        <name val="Calibri"/>
        <scheme val="minor"/>
      </font>
      <alignment horizontal="left" vertical="center" textRotation="0" wrapText="0" indent="0" justifyLastLine="0" shrinkToFit="0" readingOrder="0"/>
    </dxf>
    <dxf>
      <font>
        <strike val="0"/>
        <outline val="0"/>
        <shadow val="0"/>
        <u val="none"/>
        <vertAlign val="baseline"/>
        <sz val="9"/>
        <color theme="1"/>
        <name val="Calibri"/>
        <scheme val="minor"/>
      </font>
      <alignment horizontal="center" vertical="center" textRotation="0" wrapText="0" indent="0" justifyLastLine="0" shrinkToFit="0" readingOrder="0"/>
    </dxf>
    <dxf>
      <font>
        <strike val="0"/>
        <outline val="0"/>
        <shadow val="0"/>
        <u val="none"/>
        <vertAlign val="baseline"/>
        <sz val="9"/>
        <color theme="1"/>
        <name val="Calibri"/>
        <scheme val="minor"/>
      </font>
    </dxf>
    <dxf>
      <font>
        <strike val="0"/>
        <outline val="0"/>
        <shadow val="0"/>
        <u val="none"/>
        <vertAlign val="baseline"/>
        <sz val="9"/>
        <color theme="1"/>
        <name val="Calibri"/>
        <scheme val="minor"/>
      </font>
      <alignment horizontal="center" vertical="center" textRotation="0" wrapText="1" indent="0" justifyLastLine="0" shrinkToFit="0" readingOrder="0"/>
    </dxf>
    <dxf>
      <font>
        <b val="0"/>
        <i val="0"/>
        <strike val="0"/>
        <condense val="0"/>
        <extend val="0"/>
        <outline val="0"/>
        <shadow val="0"/>
        <u val="none"/>
        <vertAlign val="baseline"/>
        <sz val="9"/>
        <color theme="1"/>
        <name val="Calibri"/>
        <scheme val="minor"/>
      </font>
      <alignment horizontal="center" vertical="center" textRotation="0" wrapText="0" indent="0" justifyLastLine="0" shrinkToFit="0" readingOrder="0"/>
    </dxf>
    <dxf>
      <font>
        <b val="0"/>
        <i val="0"/>
        <strike val="0"/>
        <condense val="0"/>
        <extend val="0"/>
        <outline val="0"/>
        <shadow val="0"/>
        <u val="none"/>
        <vertAlign val="baseline"/>
        <sz val="9"/>
        <color theme="1"/>
        <name val="Calibri"/>
        <scheme val="minor"/>
      </font>
      <alignment horizontal="left" vertical="top" textRotation="0" wrapText="1" indent="0" justifyLastLine="0" shrinkToFit="0" readingOrder="0"/>
    </dxf>
    <dxf>
      <font>
        <b val="0"/>
        <i val="0"/>
        <strike val="0"/>
        <condense val="0"/>
        <extend val="0"/>
        <outline val="0"/>
        <shadow val="0"/>
        <u val="none"/>
        <vertAlign val="baseline"/>
        <sz val="9"/>
        <color theme="1"/>
        <name val="Calibri"/>
        <scheme val="minor"/>
      </font>
      <alignment horizontal="left" vertical="top" textRotation="0" wrapText="1" indent="0" justifyLastLine="0" shrinkToFit="0" readingOrder="0"/>
    </dxf>
    <dxf>
      <font>
        <b val="0"/>
        <i val="0"/>
        <strike val="0"/>
        <condense val="0"/>
        <extend val="0"/>
        <outline val="0"/>
        <shadow val="0"/>
        <u val="none"/>
        <vertAlign val="baseline"/>
        <sz val="9"/>
        <color theme="1"/>
        <name val="Calibri"/>
        <scheme val="minor"/>
      </font>
      <alignment horizontal="left" vertical="center" textRotation="0" wrapText="1" indent="0" justifyLastLine="0" shrinkToFit="0" readingOrder="0"/>
    </dxf>
    <dxf>
      <font>
        <b val="0"/>
        <i val="0"/>
        <strike val="0"/>
        <condense val="0"/>
        <extend val="0"/>
        <outline val="0"/>
        <shadow val="0"/>
        <u val="none"/>
        <vertAlign val="baseline"/>
        <sz val="9"/>
        <color theme="1"/>
        <name val="Calibri"/>
        <scheme val="minor"/>
      </font>
      <alignment horizontal="left" vertical="center" textRotation="0" wrapText="1" indent="0" justifyLastLine="0" shrinkToFit="0" readingOrder="0"/>
    </dxf>
    <dxf>
      <font>
        <b val="0"/>
        <i val="0"/>
        <strike val="0"/>
        <condense val="0"/>
        <extend val="0"/>
        <outline val="0"/>
        <shadow val="0"/>
        <u val="none"/>
        <vertAlign val="baseline"/>
        <sz val="9"/>
        <color theme="1"/>
        <name val="Calibri"/>
        <scheme val="minor"/>
      </font>
      <alignment horizontal="left" vertical="center" textRotation="0" wrapText="0" indent="0" justifyLastLine="0" shrinkToFit="0" readingOrder="0"/>
    </dxf>
    <dxf>
      <font>
        <b val="0"/>
        <i val="0"/>
        <strike val="0"/>
        <condense val="0"/>
        <extend val="0"/>
        <outline val="0"/>
        <shadow val="0"/>
        <u val="none"/>
        <vertAlign val="baseline"/>
        <sz val="9"/>
        <color theme="1"/>
        <name val="Calibri"/>
        <scheme val="minor"/>
      </font>
      <fill>
        <patternFill patternType="none">
          <fgColor indexed="64"/>
          <bgColor auto="1"/>
        </patternFill>
      </fill>
      <alignment horizontal="left" vertical="center" textRotation="0" wrapText="0" indent="0" justifyLastLine="0" shrinkToFit="0" readingOrder="0"/>
    </dxf>
    <dxf>
      <font>
        <b val="0"/>
        <i val="0"/>
        <strike val="0"/>
        <condense val="0"/>
        <extend val="0"/>
        <outline val="0"/>
        <shadow val="0"/>
        <u val="none"/>
        <vertAlign val="baseline"/>
        <sz val="9"/>
        <color theme="1"/>
        <name val="Calibri"/>
        <scheme val="minor"/>
      </font>
      <alignment horizontal="center" vertical="center" textRotation="0" wrapText="0" indent="0" justifyLastLine="0" shrinkToFit="0" readingOrder="0"/>
    </dxf>
    <dxf>
      <font>
        <b val="0"/>
        <i val="0"/>
        <strike val="0"/>
        <condense val="0"/>
        <extend val="0"/>
        <outline val="0"/>
        <shadow val="0"/>
        <u val="none"/>
        <vertAlign val="baseline"/>
        <sz val="9"/>
        <color theme="1"/>
        <name val="Calibri"/>
        <scheme val="minor"/>
      </font>
      <alignment horizontal="center" vertical="center" textRotation="0" wrapText="0" indent="0" justifyLastLine="0" shrinkToFit="0" readingOrder="0"/>
    </dxf>
    <dxf>
      <font>
        <b val="0"/>
        <i val="0"/>
        <strike val="0"/>
        <condense val="0"/>
        <extend val="0"/>
        <outline val="0"/>
        <shadow val="0"/>
        <u val="none"/>
        <vertAlign val="baseline"/>
        <sz val="9"/>
        <color theme="1"/>
        <name val="Calibri"/>
        <scheme val="minor"/>
      </font>
      <alignment horizontal="center" vertical="center" textRotation="0" wrapText="0" indent="0" justifyLastLine="0" shrinkToFit="0" readingOrder="0"/>
    </dxf>
    <dxf>
      <font>
        <b val="0"/>
        <i val="0"/>
        <strike val="0"/>
        <condense val="0"/>
        <extend val="0"/>
        <outline val="0"/>
        <shadow val="0"/>
        <u val="none"/>
        <vertAlign val="baseline"/>
        <sz val="9"/>
        <color theme="1"/>
        <name val="Calibri"/>
        <scheme val="minor"/>
      </font>
      <alignment horizontal="center" vertical="center" textRotation="0" wrapText="0" indent="0" justifyLastLine="0" shrinkToFit="0" readingOrder="0"/>
    </dxf>
    <dxf>
      <font>
        <b val="0"/>
        <i val="0"/>
        <strike val="0"/>
        <condense val="0"/>
        <extend val="0"/>
        <outline val="0"/>
        <shadow val="0"/>
        <u val="none"/>
        <vertAlign val="baseline"/>
        <sz val="9"/>
        <color theme="1"/>
        <name val="Calibri"/>
        <scheme val="minor"/>
      </font>
      <alignment horizontal="center" vertical="center" textRotation="0" wrapText="0" indent="0" justifyLastLine="0" shrinkToFit="0" readingOrder="0"/>
    </dxf>
    <dxf>
      <font>
        <b val="0"/>
        <i val="0"/>
        <strike val="0"/>
        <condense val="0"/>
        <extend val="0"/>
        <outline val="0"/>
        <shadow val="0"/>
        <u val="none"/>
        <vertAlign val="baseline"/>
        <sz val="9"/>
        <color theme="1"/>
        <name val="Calibri"/>
        <scheme val="minor"/>
      </font>
      <alignment horizontal="center" vertical="center" textRotation="0" wrapText="0" indent="0" justifyLastLine="0" shrinkToFit="0" readingOrder="0"/>
    </dxf>
    <dxf>
      <border diagonalUp="0" diagonalDown="0" outline="0">
        <left/>
        <right/>
        <top/>
        <bottom/>
      </border>
    </dxf>
    <dxf>
      <font>
        <b val="0"/>
        <i val="0"/>
        <strike val="0"/>
        <condense val="0"/>
        <extend val="0"/>
        <outline val="0"/>
        <shadow val="0"/>
        <u val="none"/>
        <vertAlign val="baseline"/>
        <sz val="9"/>
        <color theme="1"/>
        <name val="Calibri"/>
        <scheme val="minor"/>
      </font>
      <alignment horizontal="center" vertical="center" textRotation="0" wrapText="0" indent="0" justifyLastLine="0" shrinkToFit="0" readingOrder="0"/>
    </dxf>
    <dxf>
      <font>
        <b val="0"/>
        <i val="0"/>
        <strike val="0"/>
        <condense val="0"/>
        <extend val="0"/>
        <outline val="0"/>
        <shadow val="0"/>
        <u val="none"/>
        <vertAlign val="baseline"/>
        <sz val="9"/>
        <color theme="1"/>
        <name val="Calibri"/>
        <scheme val="minor"/>
      </font>
    </dxf>
    <dxf>
      <font>
        <b val="0"/>
        <i val="0"/>
        <strike val="0"/>
        <condense val="0"/>
        <extend val="0"/>
        <outline val="0"/>
        <shadow val="0"/>
        <u val="none"/>
        <vertAlign val="baseline"/>
        <sz val="9"/>
        <color theme="1"/>
        <name val="Calibri"/>
        <scheme val="minor"/>
      </font>
      <alignment horizontal="center" vertical="center" textRotation="0" wrapText="0" indent="0" justifyLastLine="0" shrinkToFit="0" readingOrder="0"/>
    </dxf>
    <dxf>
      <font>
        <b val="0"/>
        <i val="0"/>
        <strike val="0"/>
        <condense val="0"/>
        <extend val="0"/>
        <outline val="0"/>
        <shadow val="0"/>
        <u val="none"/>
        <vertAlign val="baseline"/>
        <sz val="9"/>
        <color theme="1"/>
        <name val="Calibri"/>
        <scheme val="minor"/>
      </font>
      <alignment horizontal="center" vertical="center" textRotation="0" wrapText="1" indent="0" justifyLastLine="0" shrinkToFit="0" readingOrder="0"/>
    </dxf>
    <dxf>
      <font>
        <b val="0"/>
        <i val="0"/>
        <strike val="0"/>
        <condense val="0"/>
        <extend val="0"/>
        <outline val="0"/>
        <shadow val="0"/>
        <u val="none"/>
        <vertAlign val="baseline"/>
        <sz val="9"/>
        <color theme="1"/>
        <name val="Calibri"/>
        <scheme val="minor"/>
      </font>
      <alignment horizontal="left" vertical="top" textRotation="0" wrapText="1" indent="0" justifyLastLine="0" shrinkToFit="0" readingOrder="0"/>
    </dxf>
    <dxf>
      <font>
        <b val="0"/>
        <i val="0"/>
        <strike val="0"/>
        <condense val="0"/>
        <extend val="0"/>
        <outline val="0"/>
        <shadow val="0"/>
        <u val="none"/>
        <vertAlign val="baseline"/>
        <sz val="9"/>
        <color theme="1"/>
        <name val="Calibri"/>
        <scheme val="minor"/>
      </font>
      <alignment horizontal="left" vertical="top" textRotation="0" wrapText="1" indent="0" justifyLastLine="0" shrinkToFit="0" readingOrder="0"/>
    </dxf>
    <dxf>
      <font>
        <b val="0"/>
        <i val="0"/>
        <strike val="0"/>
        <condense val="0"/>
        <extend val="0"/>
        <outline val="0"/>
        <shadow val="0"/>
        <u val="none"/>
        <vertAlign val="baseline"/>
        <sz val="9"/>
        <color theme="1"/>
        <name val="Calibri"/>
        <scheme val="minor"/>
      </font>
      <alignment horizontal="left" vertical="center" textRotation="0" wrapText="1" indent="0" justifyLastLine="0" shrinkToFit="0" readingOrder="0"/>
    </dxf>
    <dxf>
      <font>
        <b val="0"/>
        <i val="0"/>
        <strike val="0"/>
        <condense val="0"/>
        <extend val="0"/>
        <outline val="0"/>
        <shadow val="0"/>
        <u val="none"/>
        <vertAlign val="baseline"/>
        <sz val="9"/>
        <color theme="1"/>
        <name val="Calibri"/>
        <scheme val="minor"/>
      </font>
      <alignment horizontal="left" vertical="center" textRotation="0" wrapText="1" indent="0" justifyLastLine="0" shrinkToFit="0" readingOrder="0"/>
    </dxf>
    <dxf>
      <font>
        <b val="0"/>
        <i val="0"/>
        <strike val="0"/>
        <condense val="0"/>
        <extend val="0"/>
        <outline val="0"/>
        <shadow val="0"/>
        <u val="none"/>
        <vertAlign val="baseline"/>
        <sz val="9"/>
        <color theme="1"/>
        <name val="Calibri"/>
        <scheme val="minor"/>
      </font>
      <alignment horizontal="left" vertical="center" textRotation="0" wrapText="0" indent="0" justifyLastLine="0" shrinkToFit="0" readingOrder="0"/>
    </dxf>
    <dxf>
      <font>
        <b val="0"/>
        <i val="0"/>
        <strike val="0"/>
        <condense val="0"/>
        <extend val="0"/>
        <outline val="0"/>
        <shadow val="0"/>
        <u val="none"/>
        <vertAlign val="baseline"/>
        <sz val="9"/>
        <color theme="1"/>
        <name val="Calibri"/>
        <scheme val="minor"/>
      </font>
      <fill>
        <patternFill patternType="none">
          <fgColor indexed="64"/>
          <bgColor auto="1"/>
        </patternFill>
      </fill>
      <alignment horizontal="left" vertical="center" textRotation="0" wrapText="0" indent="0" justifyLastLine="0" shrinkToFit="0" readingOrder="0"/>
    </dxf>
    <dxf>
      <font>
        <b val="0"/>
        <i val="0"/>
        <strike val="0"/>
        <condense val="0"/>
        <extend val="0"/>
        <outline val="0"/>
        <shadow val="0"/>
        <u val="none"/>
        <vertAlign val="baseline"/>
        <sz val="9"/>
        <color theme="1"/>
        <name val="Calibri"/>
        <scheme val="minor"/>
      </font>
      <alignment horizontal="center" vertical="center" textRotation="0" wrapText="0" indent="0" justifyLastLine="0" shrinkToFit="0" readingOrder="0"/>
    </dxf>
    <dxf>
      <font>
        <b val="0"/>
        <i val="0"/>
        <strike val="0"/>
        <condense val="0"/>
        <extend val="0"/>
        <outline val="0"/>
        <shadow val="0"/>
        <u val="none"/>
        <vertAlign val="baseline"/>
        <sz val="9"/>
        <color theme="1"/>
        <name val="Calibri"/>
        <scheme val="minor"/>
      </font>
      <alignment horizontal="center" vertical="center" textRotation="0" wrapText="0" indent="0" justifyLastLine="0" shrinkToFit="0" readingOrder="0"/>
    </dxf>
    <dxf>
      <font>
        <b val="0"/>
        <i val="0"/>
        <strike val="0"/>
        <condense val="0"/>
        <extend val="0"/>
        <outline val="0"/>
        <shadow val="0"/>
        <u val="none"/>
        <vertAlign val="baseline"/>
        <sz val="9"/>
        <color theme="1"/>
        <name val="Calibri"/>
        <scheme val="minor"/>
      </font>
      <alignment horizontal="center" vertical="center" textRotation="0" wrapText="0" indent="0" justifyLastLine="0" shrinkToFit="0" readingOrder="0"/>
    </dxf>
    <dxf>
      <font>
        <b val="0"/>
        <i val="0"/>
        <strike val="0"/>
        <condense val="0"/>
        <extend val="0"/>
        <outline val="0"/>
        <shadow val="0"/>
        <u val="none"/>
        <vertAlign val="baseline"/>
        <sz val="9"/>
        <color theme="1"/>
        <name val="Calibri"/>
        <scheme val="minor"/>
      </font>
      <alignment horizontal="center" vertical="center" textRotation="0" wrapText="0" indent="0" justifyLastLine="0" shrinkToFit="0" readingOrder="0"/>
    </dxf>
    <dxf>
      <font>
        <b val="0"/>
        <i val="0"/>
        <strike val="0"/>
        <condense val="0"/>
        <extend val="0"/>
        <outline val="0"/>
        <shadow val="0"/>
        <u val="none"/>
        <vertAlign val="baseline"/>
        <sz val="9"/>
        <color theme="1"/>
        <name val="Calibri"/>
        <scheme val="minor"/>
      </font>
      <alignment horizontal="center" vertical="center" textRotation="0" wrapText="0" indent="0" justifyLastLine="0" shrinkToFit="0" readingOrder="0"/>
    </dxf>
    <dxf>
      <font>
        <b val="0"/>
        <i val="0"/>
        <strike val="0"/>
        <condense val="0"/>
        <extend val="0"/>
        <outline val="0"/>
        <shadow val="0"/>
        <u val="none"/>
        <vertAlign val="baseline"/>
        <sz val="9"/>
        <color theme="1"/>
        <name val="Calibri"/>
        <scheme val="minor"/>
      </font>
      <alignment horizontal="center" vertical="center" textRotation="0" wrapText="0" indent="0" justifyLastLine="0" shrinkToFit="0" readingOrder="0"/>
    </dxf>
    <dxf>
      <border diagonalUp="0" diagonalDown="0" outline="0">
        <left/>
        <right/>
        <top/>
        <bottom/>
      </border>
    </dxf>
    <dxf>
      <font>
        <b val="0"/>
        <i val="0"/>
        <strike val="0"/>
        <condense val="0"/>
        <extend val="0"/>
        <outline val="0"/>
        <shadow val="0"/>
        <u val="none"/>
        <vertAlign val="baseline"/>
        <sz val="9"/>
        <color theme="1"/>
        <name val="Calibri"/>
        <scheme val="minor"/>
      </font>
      <alignment horizontal="center" vertical="center" textRotation="0" wrapText="0" indent="0" justifyLastLine="0" shrinkToFit="0" readingOrder="0"/>
    </dxf>
    <dxf>
      <font>
        <b val="0"/>
        <i val="0"/>
        <strike val="0"/>
        <condense val="0"/>
        <extend val="0"/>
        <outline val="0"/>
        <shadow val="0"/>
        <u val="none"/>
        <vertAlign val="baseline"/>
        <sz val="9"/>
        <color theme="1"/>
        <name val="Calibri"/>
        <scheme val="minor"/>
      </font>
    </dxf>
    <dxf>
      <font>
        <b val="0"/>
        <i val="0"/>
        <strike val="0"/>
        <condense val="0"/>
        <extend val="0"/>
        <outline val="0"/>
        <shadow val="0"/>
        <u val="none"/>
        <vertAlign val="baseline"/>
        <sz val="9"/>
        <color theme="1"/>
        <name val="Calibri"/>
        <scheme val="minor"/>
      </font>
      <alignment horizontal="center" vertical="center" textRotation="0" wrapText="0" indent="0" justifyLastLine="0" shrinkToFit="0" readingOrder="0"/>
    </dxf>
    <dxf>
      <font>
        <b val="0"/>
        <i val="0"/>
        <strike val="0"/>
        <condense val="0"/>
        <extend val="0"/>
        <outline val="0"/>
        <shadow val="0"/>
        <u val="none"/>
        <vertAlign val="baseline"/>
        <sz val="9"/>
        <color theme="1"/>
        <name val="Calibri"/>
        <scheme val="minor"/>
      </font>
      <alignment horizontal="center" vertical="center" textRotation="0" wrapText="1" indent="0" justifyLastLine="0" shrinkToFit="0" readingOrder="0"/>
    </dxf>
    <dxf>
      <font>
        <b val="0"/>
        <i val="0"/>
        <strike val="0"/>
        <condense val="0"/>
        <extend val="0"/>
        <outline val="0"/>
        <shadow val="0"/>
        <u val="none"/>
        <vertAlign val="baseline"/>
        <sz val="9"/>
        <color theme="1"/>
        <name val="Calibri"/>
        <scheme val="minor"/>
      </font>
      <alignment horizontal="left" vertical="top" textRotation="0" wrapText="1" indent="0" justifyLastLine="0" shrinkToFit="0" readingOrder="0"/>
    </dxf>
    <dxf>
      <font>
        <b val="0"/>
        <i val="0"/>
        <strike val="0"/>
        <condense val="0"/>
        <extend val="0"/>
        <outline val="0"/>
        <shadow val="0"/>
        <u val="none"/>
        <vertAlign val="baseline"/>
        <sz val="9"/>
        <color theme="1"/>
        <name val="Calibri"/>
        <scheme val="minor"/>
      </font>
      <numFmt numFmtId="1" formatCode="0"/>
      <alignment horizontal="left" vertical="top" textRotation="0" wrapText="1" indent="0" justifyLastLine="0" shrinkToFit="0" readingOrder="0"/>
      <border diagonalUp="0" diagonalDown="0">
        <left/>
        <right style="medium">
          <color indexed="64"/>
        </right>
        <top/>
        <bottom/>
        <vertical/>
        <horizontal/>
      </border>
    </dxf>
    <dxf>
      <font>
        <b val="0"/>
        <i val="0"/>
        <strike val="0"/>
        <condense val="0"/>
        <extend val="0"/>
        <outline val="0"/>
        <shadow val="0"/>
        <u val="none"/>
        <vertAlign val="baseline"/>
        <sz val="9"/>
        <color theme="1"/>
        <name val="Calibri"/>
        <scheme val="minor"/>
      </font>
      <alignment horizontal="center" vertical="center" textRotation="0" wrapText="1" indent="0" justifyLastLine="0" shrinkToFit="0" readingOrder="0"/>
    </dxf>
    <dxf>
      <font>
        <b val="0"/>
        <i val="0"/>
        <strike val="0"/>
        <condense val="0"/>
        <extend val="0"/>
        <outline val="0"/>
        <shadow val="0"/>
        <u val="none"/>
        <vertAlign val="baseline"/>
        <sz val="9"/>
        <color theme="1"/>
        <name val="Calibri"/>
        <scheme val="minor"/>
      </font>
      <numFmt numFmtId="165" formatCode="0.0"/>
      <alignment horizontal="center" vertical="center" textRotation="0" wrapText="1" indent="0" justifyLastLine="0" shrinkToFit="0" readingOrder="0"/>
    </dxf>
    <dxf>
      <font>
        <b val="0"/>
        <i val="0"/>
        <strike val="0"/>
        <condense val="0"/>
        <extend val="0"/>
        <outline val="0"/>
        <shadow val="0"/>
        <u val="none"/>
        <vertAlign val="baseline"/>
        <sz val="9"/>
        <color theme="1"/>
        <name val="Calibri"/>
        <scheme val="minor"/>
      </font>
      <numFmt numFmtId="13" formatCode="0%"/>
      <alignment horizontal="center" vertical="center" textRotation="0" wrapText="0" indent="0" justifyLastLine="0" shrinkToFit="0" readingOrder="0"/>
    </dxf>
    <dxf>
      <font>
        <b val="0"/>
        <i val="0"/>
        <strike val="0"/>
        <condense val="0"/>
        <extend val="0"/>
        <outline val="0"/>
        <shadow val="0"/>
        <u val="none"/>
        <vertAlign val="baseline"/>
        <sz val="9"/>
        <color theme="1"/>
        <name val="Calibri"/>
        <scheme val="minor"/>
      </font>
      <numFmt numFmtId="13" formatCode="0%"/>
      <alignment horizontal="center" vertical="center" textRotation="0" wrapText="0" indent="0" justifyLastLine="0" shrinkToFit="0" readingOrder="0"/>
    </dxf>
    <dxf>
      <font>
        <b val="0"/>
        <i val="0"/>
        <strike val="0"/>
        <condense val="0"/>
        <extend val="0"/>
        <outline val="0"/>
        <shadow val="0"/>
        <u val="none"/>
        <vertAlign val="baseline"/>
        <sz val="9"/>
        <color theme="1"/>
        <name val="Calibri"/>
        <scheme val="minor"/>
      </font>
      <numFmt numFmtId="164" formatCode="_-* #,##0.00\ [$€-407]_-;\-* #,##0.00\ [$€-407]_-;_-* &quot;-&quot;??\ [$€-407]_-;_-@_-"/>
      <alignment horizontal="center" vertical="center" textRotation="0" wrapText="0" indent="0" justifyLastLine="0" shrinkToFit="0" readingOrder="0"/>
    </dxf>
    <dxf>
      <font>
        <b val="0"/>
        <i val="0"/>
        <strike val="0"/>
        <condense val="0"/>
        <extend val="0"/>
        <outline val="0"/>
        <shadow val="0"/>
        <u val="none"/>
        <vertAlign val="baseline"/>
        <sz val="9"/>
        <color theme="1"/>
        <name val="Calibri"/>
        <scheme val="minor"/>
      </font>
      <numFmt numFmtId="164" formatCode="_-* #,##0.00\ [$€-407]_-;\-* #,##0.00\ [$€-407]_-;_-* &quot;-&quot;??\ [$€-407]_-;_-@_-"/>
      <alignment horizontal="center" vertical="center" textRotation="0" wrapText="0" indent="0" justifyLastLine="0" shrinkToFit="0" readingOrder="0"/>
    </dxf>
    <dxf>
      <font>
        <b val="0"/>
        <i val="0"/>
        <strike val="0"/>
        <condense val="0"/>
        <extend val="0"/>
        <outline val="0"/>
        <shadow val="0"/>
        <u val="none"/>
        <vertAlign val="baseline"/>
        <sz val="9"/>
        <color theme="1"/>
        <name val="Calibri"/>
        <scheme val="minor"/>
      </font>
      <numFmt numFmtId="164" formatCode="_-* #,##0.00\ [$€-407]_-;\-* #,##0.00\ [$€-407]_-;_-* &quot;-&quot;??\ [$€-407]_-;_-@_-"/>
      <alignment horizontal="center" vertical="center" textRotation="0" wrapText="0" indent="0" justifyLastLine="0" shrinkToFit="0" readingOrder="0"/>
    </dxf>
    <dxf>
      <font>
        <b val="0"/>
        <i val="0"/>
        <strike val="0"/>
        <condense val="0"/>
        <extend val="0"/>
        <outline val="0"/>
        <shadow val="0"/>
        <u val="none"/>
        <vertAlign val="baseline"/>
        <sz val="9"/>
        <color theme="1"/>
        <name val="Calibri"/>
        <scheme val="minor"/>
      </font>
      <numFmt numFmtId="164" formatCode="_-* #,##0.00\ [$€-407]_-;\-* #,##0.00\ [$€-407]_-;_-* &quot;-&quot;??\ [$€-407]_-;_-@_-"/>
      <alignment horizontal="center" vertical="center" textRotation="0" wrapText="0" indent="0" justifyLastLine="0" shrinkToFit="0" readingOrder="0"/>
    </dxf>
    <dxf>
      <font>
        <b val="0"/>
        <i val="0"/>
        <strike val="0"/>
        <condense val="0"/>
        <extend val="0"/>
        <outline val="0"/>
        <shadow val="0"/>
        <u val="none"/>
        <vertAlign val="baseline"/>
        <sz val="9"/>
        <color theme="1"/>
        <name val="Calibri"/>
        <scheme val="minor"/>
      </font>
      <numFmt numFmtId="164" formatCode="_-* #,##0.00\ [$€-407]_-;\-* #,##0.00\ [$€-407]_-;_-* &quot;-&quot;??\ [$€-407]_-;_-@_-"/>
      <alignment horizontal="right" vertical="bottom" textRotation="0" wrapText="0" indent="0" justifyLastLine="0" shrinkToFit="0" readingOrder="0"/>
    </dxf>
    <dxf>
      <font>
        <b val="0"/>
        <i val="0"/>
        <strike val="0"/>
        <condense val="0"/>
        <extend val="0"/>
        <outline val="0"/>
        <shadow val="0"/>
        <u val="none"/>
        <vertAlign val="baseline"/>
        <sz val="9"/>
        <color theme="1"/>
        <name val="Calibri"/>
        <scheme val="minor"/>
      </font>
      <numFmt numFmtId="164" formatCode="_-* #,##0.00\ [$€-407]_-;\-* #,##0.00\ [$€-407]_-;_-* &quot;-&quot;??\ [$€-407]_-;_-@_-"/>
      <alignment horizontal="right" vertical="bottom" textRotation="0" wrapText="0" indent="0" justifyLastLine="0" shrinkToFit="0" readingOrder="0"/>
    </dxf>
    <dxf>
      <font>
        <b val="0"/>
        <i val="0"/>
        <strike val="0"/>
        <condense val="0"/>
        <extend val="0"/>
        <outline val="0"/>
        <shadow val="0"/>
        <u val="none"/>
        <vertAlign val="baseline"/>
        <sz val="9"/>
        <color theme="1"/>
        <name val="Calibri"/>
        <scheme val="minor"/>
      </font>
      <alignment horizontal="center" vertical="center" textRotation="0" wrapText="0" indent="0" justifyLastLine="0" shrinkToFit="0" readingOrder="0"/>
    </dxf>
    <dxf>
      <font>
        <b val="0"/>
        <i val="0"/>
        <strike val="0"/>
        <condense val="0"/>
        <extend val="0"/>
        <outline val="0"/>
        <shadow val="0"/>
        <u val="none"/>
        <vertAlign val="baseline"/>
        <sz val="9"/>
        <color theme="1"/>
        <name val="Calibri"/>
        <scheme val="minor"/>
      </font>
      <alignment horizontal="center" vertical="center" textRotation="0" wrapText="0" indent="0" justifyLastLine="0" shrinkToFit="0" readingOrder="0"/>
    </dxf>
    <dxf>
      <font>
        <b val="0"/>
        <i val="0"/>
        <strike val="0"/>
        <condense val="0"/>
        <extend val="0"/>
        <outline val="0"/>
        <shadow val="0"/>
        <u val="none"/>
        <vertAlign val="baseline"/>
        <sz val="9"/>
        <color theme="1"/>
        <name val="Calibri"/>
        <scheme val="minor"/>
      </font>
      <alignment horizontal="center" vertical="center" textRotation="0" wrapText="0" indent="0" justifyLastLine="0" shrinkToFit="0" readingOrder="0"/>
    </dxf>
    <dxf>
      <font>
        <b val="0"/>
        <i val="0"/>
        <strike val="0"/>
        <condense val="0"/>
        <extend val="0"/>
        <outline val="0"/>
        <shadow val="0"/>
        <u val="none"/>
        <vertAlign val="baseline"/>
        <sz val="9"/>
        <color theme="1"/>
        <name val="Calibri"/>
        <scheme val="minor"/>
      </font>
      <alignment horizontal="center" vertical="center" textRotation="0" wrapText="0" indent="0" justifyLastLine="0" shrinkToFit="0" readingOrder="0"/>
    </dxf>
    <dxf>
      <font>
        <b val="0"/>
        <i val="0"/>
        <strike val="0"/>
        <condense val="0"/>
        <extend val="0"/>
        <outline val="0"/>
        <shadow val="0"/>
        <u val="none"/>
        <vertAlign val="baseline"/>
        <sz val="9"/>
        <color theme="1"/>
        <name val="Calibri"/>
        <scheme val="minor"/>
      </font>
      <alignment horizontal="center" vertical="center" textRotation="0" wrapText="0" indent="0" justifyLastLine="0" shrinkToFit="0" readingOrder="0"/>
    </dxf>
    <dxf>
      <font>
        <b val="0"/>
        <i val="0"/>
        <strike val="0"/>
        <condense val="0"/>
        <extend val="0"/>
        <outline val="0"/>
        <shadow val="0"/>
        <u val="none"/>
        <vertAlign val="baseline"/>
        <sz val="9"/>
        <color theme="1"/>
        <name val="Calibri"/>
        <scheme val="minor"/>
      </font>
      <alignment horizontal="center" vertical="center" textRotation="0" wrapText="1" indent="0" justifyLastLine="0" shrinkToFit="0" readingOrder="0"/>
    </dxf>
  </dxfs>
  <tableStyles count="0" defaultTableStyle="TableStyleMedium2" defaultPivotStyle="PivotStyleMedium9"/>
  <colors>
    <mruColors>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ables/table1.xml><?xml version="1.0" encoding="utf-8"?>
<table xmlns="http://schemas.openxmlformats.org/spreadsheetml/2006/main" id="1" name="FU" displayName="FU" ref="B7:J16" totalsRowCount="1" headerRowDxfId="316" dataDxfId="315">
  <autoFilter ref="B7:J15"/>
  <tableColumns count="9">
    <tableColumn id="1" name="Year" totalsRowLabel="Sum" dataDxfId="314" totalsRowDxfId="313"/>
    <tableColumn id="2" name="State aid status" dataDxfId="312" totalsRowDxfId="311"/>
    <tableColumn id="3" name="Eligible costs (declared)" totalsRowFunction="sum" dataDxfId="310" totalsRowDxfId="309"/>
    <tableColumn id="4" name="Nominal aid amount (received)" totalsRowFunction="sum" dataDxfId="308" totalsRowDxfId="307"/>
    <tableColumn id="5" name="Discounted aid amount (received)_x000a_if part of decision" totalsRowFunction="sum" dataDxfId="306" totalsRowDxfId="305"/>
    <tableColumn id="6" name="Proportion of declaired EC to approved total EC" totalsRowFunction="sum" totalsRowDxfId="304">
      <calculatedColumnFormula>FU[[#This Row],[Eligible costs (declared)]]/$H$4</calculatedColumnFormula>
    </tableColumn>
    <tableColumn id="7" name="Proportion of received aid amount to approved total state aid" totalsRowFunction="sum" totalsRowDxfId="303">
      <calculatedColumnFormula>FU[[#This Row],[Nominal aid amount (received)]]/$I$4</calculatedColumnFormula>
    </tableColumn>
    <tableColumn id="10" name="Delay compared to notification_x000a_[month]" dataDxfId="302" totalsRowDxfId="301"/>
    <tableColumn id="8" name="Short explanation of the use of the resources and financial statements" dataDxfId="300" totalsRowDxfId="299"/>
  </tableColumns>
  <tableStyleInfo name="TableStyleLight15" showFirstColumn="0" showLastColumn="0" showRowStripes="1" showColumnStripes="0"/>
</table>
</file>

<file path=xl/tables/table10.xml><?xml version="1.0" encoding="utf-8"?>
<table xmlns="http://schemas.openxmlformats.org/spreadsheetml/2006/main" id="10" name="Patent_appl" displayName="Patent_appl" ref="B19:F24" totalsRowCount="1" headerRowDxfId="159" dataDxfId="158">
  <autoFilter ref="B19:F23"/>
  <tableColumns count="5">
    <tableColumn id="1" name="Year" totalsRowLabel="Amount:" dataDxfId="157" totalsRowDxfId="156"/>
    <tableColumn id="2" name="Technical field" totalsRowFunction="count" dataDxfId="155" totalsRowDxfId="154"/>
    <tableColumn id="3" name="Patent title" dataDxfId="153" totalsRowDxfId="152"/>
    <tableColumn id="8" name="Patent number" dataDxfId="151" totalsRowDxfId="150"/>
    <tableColumn id="4" name="Patent with FRAND commitment" dataDxfId="149" totalsRowDxfId="148"/>
  </tableColumns>
  <tableStyleInfo name="TableStyleLight15" showFirstColumn="0" showLastColumn="0" showRowStripes="1" showColumnStripes="0"/>
</table>
</file>

<file path=xl/tables/table11.xml><?xml version="1.0" encoding="utf-8"?>
<table xmlns="http://schemas.openxmlformats.org/spreadsheetml/2006/main" id="14" name="Standartisation" displayName="Standartisation" ref="B28:G33" totalsRowCount="1" headerRowDxfId="147" dataDxfId="146">
  <autoFilter ref="B28:G32"/>
  <tableColumns count="6">
    <tableColumn id="1" name="Year" totalsRowLabel="Amount:" dataDxfId="145" totalsRowDxfId="144"/>
    <tableColumn id="2" name="Technical field" totalsRowFunction="count" dataDxfId="143" totalsRowDxfId="142"/>
    <tableColumn id="3" name="Development Category" dataDxfId="141" totalsRowDxfId="140"/>
    <tableColumn id="8" name="Standardisation committee name" dataDxfId="139" totalsRowDxfId="138"/>
    <tableColumn id="5" name="Involved Association/Cluster" dataDxfId="137" totalsRowDxfId="136"/>
    <tableColumn id="4" name="Further description" dataDxfId="135" totalsRowDxfId="134"/>
  </tableColumns>
  <tableStyleInfo name="TableStyleLight15" showFirstColumn="0" showLastColumn="0" showRowStripes="1" showColumnStripes="0"/>
</table>
</file>

<file path=xl/tables/table12.xml><?xml version="1.0" encoding="utf-8"?>
<table xmlns="http://schemas.openxmlformats.org/spreadsheetml/2006/main" id="17" name="Tabelle571418" displayName="Tabelle571418" ref="B3:H17" totalsRowCount="1" headerRowDxfId="133" dataDxfId="132">
  <autoFilter ref="B3:H16"/>
  <tableColumns count="7">
    <tableColumn id="1" name="Year" totalsRowLabel="Amount or mean value:" dataDxfId="131" totalsRowDxfId="130"/>
    <tableColumn id="2" name="Technical field" dataDxfId="129" totalsRowDxfId="128"/>
    <tableColumn id="10" name="Headcount_x000a_(Full-time equivalent)" totalsRowFunction="average" dataDxfId="127" totalsRowDxfId="126"/>
    <tableColumn id="3" name="Jobs created_x000a_(Full-time equivalent)" totalsRowFunction="sum" dataDxfId="125" totalsRowDxfId="124"/>
    <tableColumn id="4" name="Job category" dataDxfId="123" totalsRowDxfId="122"/>
    <tableColumn id="5" name="Skills contributed" dataDxfId="121" totalsRowDxfId="120"/>
    <tableColumn id="8" name="Further Description" dataDxfId="119" totalsRowDxfId="118"/>
  </tableColumns>
  <tableStyleInfo name="TableStyleLight15" showFirstColumn="0" showLastColumn="0" showRowStripes="1" showColumnStripes="0"/>
</table>
</file>

<file path=xl/tables/table13.xml><?xml version="1.0" encoding="utf-8"?>
<table xmlns="http://schemas.openxmlformats.org/spreadsheetml/2006/main" id="12" name="Manufacturing_Inst" displayName="Manufacturing_Inst" ref="B3:J10" totalsRowCount="1" headerRowDxfId="117" dataDxfId="116">
  <autoFilter ref="B3:J9"/>
  <tableColumns count="9">
    <tableColumn id="1" name="Year" totalsRowLabel="Sum" dataDxfId="115" totalsRowDxfId="114"/>
    <tableColumn id="2" name="Technical field" dataDxfId="113" totalsRowDxfId="112"/>
    <tableColumn id="7" name="Development Category" dataDxfId="111" totalsRowDxfId="110"/>
    <tableColumn id="3" name="Newly commissioned elektrolyser manufacturing capacity [MW/a]" totalsRowFunction="sum" dataDxfId="109" totalsRowDxfId="108" dataCellStyle="Komma"/>
    <tableColumn id="6" name="H2 production technology" dataDxfId="107" totalsRowDxfId="106" dataCellStyle="Komma"/>
    <tableColumn id="4" name="Newly commissioned fuel cell manufacturing capacity [MW/a]" totalsRowFunction="sum" dataDxfId="105" totalsRowDxfId="104" dataCellStyle="Komma"/>
    <tableColumn id="11" name="Other newly commissioned manufacturing capacity (specify)" totalsRowFunction="sum" dataDxfId="103" totalsRowDxfId="102" dataCellStyle="Komma"/>
    <tableColumn id="10" name="Other newly commissioned manufacturing capacity [unit/a]" totalsRowFunction="sum" dataDxfId="101" totalsRowDxfId="100" dataCellStyle="Komma"/>
    <tableColumn id="12" name="Further Description" dataDxfId="99" totalsRowDxfId="98"/>
  </tableColumns>
  <tableStyleInfo name="TableStyleLight15" showFirstColumn="0" showLastColumn="0" showRowStripes="1" showColumnStripes="0"/>
</table>
</file>

<file path=xl/tables/table14.xml><?xml version="1.0" encoding="utf-8"?>
<table xmlns="http://schemas.openxmlformats.org/spreadsheetml/2006/main" id="16" name="Manufacturing_Prod" displayName="Manufacturing_Prod" ref="B13:N20" totalsRowCount="1" headerRowDxfId="97" dataDxfId="96">
  <autoFilter ref="B13:N19"/>
  <tableColumns count="13">
    <tableColumn id="1" name="Year" totalsRowLabel="Sum or mean value" dataDxfId="95" totalsRowDxfId="94"/>
    <tableColumn id="2" name="Technical field" dataDxfId="93" totalsRowDxfId="92"/>
    <tableColumn id="9" name="Development Category" dataDxfId="91" totalsRowDxfId="90"/>
    <tableColumn id="3" name="Manufactured elektrolyser capacity [MW]" totalsRowFunction="sum" dataDxfId="89" totalsRowDxfId="88" dataCellStyle="Komma"/>
    <tableColumn id="8" name="H2 production technology" dataDxfId="87" totalsRowDxfId="86" dataCellStyle="Komma"/>
    <tableColumn id="4" name="Manufactured fuel cell capacity [MW]" totalsRowFunction="sum" dataDxfId="85" totalsRowDxfId="84" dataCellStyle="Komma"/>
    <tableColumn id="12" name="Manufacturing costs [€/kW]" totalsRowFunction="average" dataDxfId="83" totalsRowDxfId="82" dataCellStyle="Komma"/>
    <tableColumn id="13" name="Durability (10% loss of performance)  [h]" totalsRowFunction="average" dataDxfId="81" totalsRowDxfId="80" dataCellStyle="Komma"/>
    <tableColumn id="14" name="Other newly commissioned manufacturing capacity (specify)" dataDxfId="79" totalsRowDxfId="78" dataCellStyle="Komma"/>
    <tableColumn id="11" name="Other manufactured capacity [unit]" totalsRowFunction="sum" dataDxfId="77" totalsRowDxfId="76" dataCellStyle="Komma"/>
    <tableColumn id="10" name="Manufacturing costs [€/unit]" totalsRowFunction="average" dataDxfId="75" totalsRowDxfId="74" dataCellStyle="Komma"/>
    <tableColumn id="5" name="Machine Time (days)" totalsRowFunction="sum" dataDxfId="73" totalsRowDxfId="72" dataCellStyle="Komma"/>
    <tableColumn id="7" name="Further Description" dataDxfId="71" totalsRowDxfId="70" dataCellStyle="Komma"/>
  </tableColumns>
  <tableStyleInfo name="TableStyleLight15" showFirstColumn="0" showLastColumn="0" showRowStripes="1" showColumnStripes="0"/>
</table>
</file>

<file path=xl/tables/table15.xml><?xml version="1.0" encoding="utf-8"?>
<table xmlns="http://schemas.openxmlformats.org/spreadsheetml/2006/main" id="15" name="Gen_Inst" displayName="Gen_Inst" ref="B3:I10" totalsRowCount="1" headerRowDxfId="69" dataDxfId="68">
  <autoFilter ref="B3:I9"/>
  <tableColumns count="8">
    <tableColumn id="1" name="Year" totalsRowLabel="Sum" dataDxfId="67" totalsRowDxfId="66"/>
    <tableColumn id="2" name="Technical field" dataDxfId="65" totalsRowDxfId="64"/>
    <tableColumn id="3" name="Newly installed hydrogen facilities (number)" totalsRowFunction="sum" dataDxfId="63" totalsRowDxfId="62"/>
    <tableColumn id="4" name="Capacity installed and commissioned [MW]" totalsRowFunction="sum" dataDxfId="61" totalsRowDxfId="60" dataCellStyle="Komma"/>
    <tableColumn id="11" name="Stack dimension_x000a_[cm²]" dataDxfId="59" totalsRowDxfId="58" dataCellStyle="Komma"/>
    <tableColumn id="10" name="Minimum load tolerated by the stack [A/cm²]" dataDxfId="57" totalsRowDxfId="56" dataCellStyle="Komma"/>
    <tableColumn id="5" name="Electrolysers technology (model and manufacturer, PEM, alklaline, etc)" dataDxfId="55" totalsRowDxfId="54"/>
    <tableColumn id="12" name="Further Description" dataDxfId="53" totalsRowDxfId="52"/>
  </tableColumns>
  <tableStyleInfo name="TableStyleLight15" showFirstColumn="0" showLastColumn="0" showRowStripes="1" showColumnStripes="0"/>
</table>
</file>

<file path=xl/tables/table16.xml><?xml version="1.0" encoding="utf-8"?>
<table xmlns="http://schemas.openxmlformats.org/spreadsheetml/2006/main" id="18" name="Gen_Oper" displayName="Gen_Oper" ref="B13:H20" totalsRowCount="1" headerRowDxfId="51" dataDxfId="50">
  <autoFilter ref="B13:H19"/>
  <tableColumns count="7">
    <tableColumn id="1" name="Year" totalsRowLabel="Sum" dataDxfId="49" totalsRowDxfId="48"/>
    <tableColumn id="2" name="Technical field" dataDxfId="47" totalsRowDxfId="46"/>
    <tableColumn id="3" name="Produced hydrogen quantity REDII conformed [t]" totalsRowFunction="sum" dataDxfId="45" totalsRowDxfId="44" dataCellStyle="Komma"/>
    <tableColumn id="4" name="Produced hydrogen quantity REDII non-conform [t]" totalsRowFunction="sum" dataDxfId="43" totalsRowDxfId="42" dataCellStyle="Komma"/>
    <tableColumn id="12" name="Full load hours_x000a_[h]" totalsRowFunction="sum" dataDxfId="41" totalsRowDxfId="40" dataCellStyle="Komma"/>
    <tableColumn id="13" name="Total operating hours_x000a_[h]" totalsRowFunction="sum" dataDxfId="39" totalsRowDxfId="38" dataCellStyle="Komma"/>
    <tableColumn id="6" name="Further Description" dataDxfId="37" totalsRowDxfId="36" dataCellStyle="Komma"/>
  </tableColumns>
  <tableStyleInfo name="TableStyleLight15" showFirstColumn="0" showLastColumn="0" showRowStripes="1" showColumnStripes="0"/>
</table>
</file>

<file path=xl/tables/table17.xml><?xml version="1.0" encoding="utf-8"?>
<table xmlns="http://schemas.openxmlformats.org/spreadsheetml/2006/main" id="3" name="TS_Inst" displayName="TS_Inst" ref="B3:I10" totalsRowCount="1" headerRowDxfId="35" dataDxfId="34">
  <autoFilter ref="B3:I9"/>
  <tableColumns count="8">
    <tableColumn id="1" name="Year" totalsRowLabel="Sum" dataDxfId="33" totalsRowDxfId="32"/>
    <tableColumn id="2" name="Technical field" dataDxfId="31" totalsRowDxfId="30"/>
    <tableColumn id="3" name="Newly built and commissioned hydrogen pipeline [km]" totalsRowFunction="sum" dataDxfId="29" totalsRowDxfId="28" dataCellStyle="Komma"/>
    <tableColumn id="4" name="Newly from natural gas to hydrogen converted and commissioned pipline [km]" totalsRowFunction="sum" dataDxfId="27" totalsRowDxfId="26" dataCellStyle="Komma"/>
    <tableColumn id="11" name="Commissioned transport capacity [MW/a]" totalsRowFunction="sum" dataDxfId="25" totalsRowDxfId="24" dataCellStyle="Komma"/>
    <tableColumn id="10" name="Commissioned new storage capacity [Nm³]" totalsRowFunction="sum" dataDxfId="23" totalsRowDxfId="22" dataCellStyle="Komma"/>
    <tableColumn id="5" name="Commissioned new other transport capacity (e.g. Ammonia, LOHC) [in max. kg H2/a]" totalsRowFunction="sum" dataDxfId="21" totalsRowDxfId="20" dataCellStyle="Komma"/>
    <tableColumn id="12" name="Further Description" dataDxfId="19" totalsRowDxfId="18"/>
  </tableColumns>
  <tableStyleInfo name="TableStyleLight15" showFirstColumn="0" showLastColumn="0" showRowStripes="1" showColumnStripes="0"/>
</table>
</file>

<file path=xl/tables/table18.xml><?xml version="1.0" encoding="utf-8"?>
<table xmlns="http://schemas.openxmlformats.org/spreadsheetml/2006/main" id="11" name="TS_Oper" displayName="TS_Oper" ref="B13:I20" totalsRowCount="1" headerRowDxfId="17" dataDxfId="16">
  <autoFilter ref="B13:I19"/>
  <tableColumns count="8">
    <tableColumn id="1" name="Year" totalsRowLabel="Sum" dataDxfId="15" totalsRowDxfId="14"/>
    <tableColumn id="2" name="Technical field" dataDxfId="13" totalsRowDxfId="12"/>
    <tableColumn id="3" name="Pipeline: Capacity fed in [MW]" totalsRowFunction="sum" dataDxfId="11" totalsRowDxfId="10" dataCellStyle="Komma"/>
    <tableColumn id="4" name="Pipeline: Capacity fed out [MW]" totalsRowFunction="sum" dataDxfId="9" totalsRowDxfId="8" dataCellStyle="Komma"/>
    <tableColumn id="12" name="Storage: Capacity fed in [MW]" totalsRowFunction="sum" dataDxfId="7" totalsRowDxfId="6" dataCellStyle="Komma"/>
    <tableColumn id="13" name="Storage: Capacity fed out [MW]" totalsRowFunction="sum" dataDxfId="5" totalsRowDxfId="4" dataCellStyle="Komma"/>
    <tableColumn id="5" name="other transport capacity [kg. H2]" totalsRowFunction="sum" dataDxfId="3" totalsRowDxfId="2" dataCellStyle="Komma"/>
    <tableColumn id="7" name="Further Description" dataDxfId="1" totalsRowDxfId="0" dataCellStyle="Komma"/>
  </tableColumns>
  <tableStyleInfo name="TableStyleLight15" showFirstColumn="0" showLastColumn="0" showRowStripes="1" showColumnStripes="0"/>
</table>
</file>

<file path=xl/tables/table2.xml><?xml version="1.0" encoding="utf-8"?>
<table xmlns="http://schemas.openxmlformats.org/spreadsheetml/2006/main" id="2" name="COOP_DP" displayName="COOP_DP" ref="B3:I13" totalsRowCount="1" headerRowDxfId="298" dataDxfId="297">
  <autoFilter ref="B3:I12"/>
  <tableColumns count="8">
    <tableColumn id="11" name="Start of cooperation " totalsRowLabel="Amount of Cooperations" totalsRowDxfId="296"/>
    <tableColumn id="10" name="End of cooperation" dataDxfId="295" totalsRowDxfId="294"/>
    <tableColumn id="1" name="Technical field" totalsRowFunction="count" dataDxfId="293" totalsRowDxfId="292"/>
    <tableColumn id="2" name="Collaboration with project" dataDxfId="291" totalsRowDxfId="290"/>
    <tableColumn id="3" name="Collaboration on Technical field" dataDxfId="289" totalsRowDxfId="288"/>
    <tableColumn id="8" name="Subject of collaboration" dataDxfId="287" totalsRowDxfId="286"/>
    <tableColumn id="9" name="Type of cooperation resp. Spill-Over Category" dataDxfId="285" totalsRowDxfId="284"/>
    <tableColumn id="4" name="Description of collaboration" dataDxfId="283" totalsRowDxfId="282"/>
  </tableColumns>
  <tableStyleInfo name="TableStyleLight15" showFirstColumn="0" showLastColumn="0" showRowStripes="1" showColumnStripes="0"/>
</table>
</file>

<file path=xl/tables/table3.xml><?xml version="1.0" encoding="utf-8"?>
<table xmlns="http://schemas.openxmlformats.org/spreadsheetml/2006/main" id="4" name="COOP_nDP" displayName="COOP_nDP" ref="B16:J26" totalsRowCount="1" headerRowDxfId="281" dataDxfId="280">
  <autoFilter ref="B16:J25"/>
  <tableColumns count="9">
    <tableColumn id="11" name="Start of cooperation " totalsRowLabel="Amount of Cooperations" totalsRowDxfId="279"/>
    <tableColumn id="10" name="End of cooperation" dataDxfId="278" totalsRowDxfId="277"/>
    <tableColumn id="1" name="Technical field" totalsRowFunction="count" dataDxfId="276" totalsRowDxfId="275"/>
    <tableColumn id="2" name="Collaboration with:  Legal Name of cooperation partner" dataDxfId="274" totalsRowDxfId="273"/>
    <tableColumn id="3" name="Scope" dataDxfId="272" totalsRowDxfId="271"/>
    <tableColumn id="8" name="Subject of collaboration" dataDxfId="270" totalsRowDxfId="269"/>
    <tableColumn id="9" name="Type of cooperation resp. Spill-Over Category" dataDxfId="268" totalsRowDxfId="267"/>
    <tableColumn id="4" name="Description of collaboration" dataDxfId="266" totalsRowDxfId="265"/>
    <tableColumn id="12" name="Country of the cooperation partner " dataDxfId="264"/>
  </tableColumns>
  <tableStyleInfo name="TableStyleLight15" showFirstColumn="0" showLastColumn="0" showRowStripes="1" showColumnStripes="0"/>
</table>
</file>

<file path=xl/tables/table4.xml><?xml version="1.0" encoding="utf-8"?>
<table xmlns="http://schemas.openxmlformats.org/spreadsheetml/2006/main" id="5" name="Dissi_pub" displayName="Dissi_pub" ref="B3:J9" totalsRowCount="1" headerRowDxfId="263" dataDxfId="262">
  <autoFilter ref="B3:J8"/>
  <tableColumns count="9">
    <tableColumn id="1" name="Year" totalsRowLabel="Amount:" dataDxfId="261" totalsRowDxfId="260"/>
    <tableColumn id="2" name="Technical field" totalsRowFunction="count" dataDxfId="259" totalsRowDxfId="258"/>
    <tableColumn id="10" name="Category" dataDxfId="257" totalsRowDxfId="256"/>
    <tableColumn id="3" name="Title" dataDxfId="255" totalsRowDxfId="254"/>
    <tableColumn id="4" name="Place of publication_x000a_ (e.g. name of journal)" dataDxfId="253" totalsRowDxfId="252"/>
    <tableColumn id="5" name="Targeted Attendance" dataDxfId="251" totalsRowDxfId="250"/>
    <tableColumn id="6" name="Contributors inside IPCEI (project code)" dataDxfId="249" totalsRowDxfId="248"/>
    <tableColumn id="7" name="Contributors outside IPCEI_x000a_(Legal name if contributors)" dataDxfId="247" totalsRowDxfId="246"/>
    <tableColumn id="8" name="Further Description (e.g. link to publication)" dataDxfId="245" totalsRowDxfId="244"/>
  </tableColumns>
  <tableStyleInfo name="TableStyleLight15" showFirstColumn="0" showLastColumn="0" showRowStripes="1" showColumnStripes="0"/>
</table>
</file>

<file path=xl/tables/table5.xml><?xml version="1.0" encoding="utf-8"?>
<table xmlns="http://schemas.openxmlformats.org/spreadsheetml/2006/main" id="6" name="Tabelle57" displayName="Tabelle57" ref="B12:J18" totalsRowCount="1" headerRowDxfId="243" dataDxfId="242">
  <autoFilter ref="B12:J17"/>
  <tableColumns count="9">
    <tableColumn id="1" name="Year" totalsRowLabel="Amount:" dataDxfId="241" totalsRowDxfId="240"/>
    <tableColumn id="2" name="Technical field" totalsRowFunction="count" dataDxfId="239" totalsRowDxfId="238"/>
    <tableColumn id="10" name="Category" dataDxfId="237" totalsRowDxfId="236"/>
    <tableColumn id="3" name="Event/conference name" dataDxfId="235" totalsRowDxfId="234"/>
    <tableColumn id="4" name="Location (Country)" dataDxfId="233" totalsRowDxfId="232"/>
    <tableColumn id="5" name="Targeted Attendance" dataDxfId="231" totalsRowDxfId="230"/>
    <tableColumn id="6" name="Contributors inside IPCEI (project code)" dataDxfId="229" totalsRowDxfId="228"/>
    <tableColumn id="7" name="Contributors outside IPCEI_x000a_(Legal name if contributors)" dataDxfId="227" totalsRowDxfId="226"/>
    <tableColumn id="8" name="Further Description" dataDxfId="225" totalsRowDxfId="224"/>
  </tableColumns>
  <tableStyleInfo name="TableStyleLight15" showFirstColumn="0" showLastColumn="0" showRowStripes="1" showColumnStripes="0"/>
</table>
</file>

<file path=xl/tables/table6.xml><?xml version="1.0" encoding="utf-8"?>
<table xmlns="http://schemas.openxmlformats.org/spreadsheetml/2006/main" id="7" name="Tabelle578" displayName="Tabelle578" ref="B30:J36" totalsRowCount="1" headerRowDxfId="223" dataDxfId="222">
  <autoFilter ref="B30:J35"/>
  <tableColumns count="9">
    <tableColumn id="1" name="Year" totalsRowLabel="Amount:" dataDxfId="221" totalsRowDxfId="220"/>
    <tableColumn id="2" name="Technical field" totalsRowFunction="count" dataDxfId="219" totalsRowDxfId="218"/>
    <tableColumn id="10" name="Category" dataDxfId="217" totalsRowDxfId="216"/>
    <tableColumn id="3" name="Name" dataDxfId="215" totalsRowDxfId="214"/>
    <tableColumn id="4" name="Location (Country)" dataDxfId="213" totalsRowDxfId="212"/>
    <tableColumn id="5" name="Targeted Attendance" dataDxfId="211" totalsRowDxfId="210"/>
    <tableColumn id="6" name="Contributors inside IPCEI (project code)" dataDxfId="209" totalsRowDxfId="208"/>
    <tableColumn id="7" name="Contributors outside IPCEI_x000a_(Legal name if contributors)" dataDxfId="207" totalsRowDxfId="206"/>
    <tableColumn id="8" name="Further Description" dataDxfId="205" totalsRowDxfId="204"/>
  </tableColumns>
  <tableStyleInfo name="TableStyleLight15" showFirstColumn="0" showLastColumn="0" showRowStripes="1" showColumnStripes="0"/>
</table>
</file>

<file path=xl/tables/table7.xml><?xml version="1.0" encoding="utf-8"?>
<table xmlns="http://schemas.openxmlformats.org/spreadsheetml/2006/main" id="13" name="Tabelle5714" displayName="Tabelle5714" ref="B21:G27" totalsRowCount="1" headerRowDxfId="203" dataDxfId="202">
  <autoFilter ref="B21:G26"/>
  <tableColumns count="6">
    <tableColumn id="1" name="Year" totalsRowLabel="Amount:" dataDxfId="201" totalsRowDxfId="200"/>
    <tableColumn id="2" name="Technical field" totalsRowFunction="count" dataDxfId="199" totalsRowDxfId="198"/>
    <tableColumn id="10" name="Category" dataDxfId="197" totalsRowDxfId="196"/>
    <tableColumn id="3" name="Profession pursued" dataDxfId="195" totalsRowDxfId="194"/>
    <tableColumn id="4" name="Post-Graduate Origin Country" dataDxfId="193" totalsRowDxfId="192"/>
    <tableColumn id="8" name="Further Description" dataDxfId="191" totalsRowDxfId="190"/>
  </tableColumns>
  <tableStyleInfo name="TableStyleLight15" showFirstColumn="0" showLastColumn="0" showRowStripes="1" showColumnStripes="0"/>
</table>
</file>

<file path=xl/tables/table8.xml><?xml version="1.0" encoding="utf-8"?>
<table xmlns="http://schemas.openxmlformats.org/spreadsheetml/2006/main" id="8" name="Patent_issued" displayName="Patent_issued" ref="B3:I8" totalsRowCount="1" headerRowDxfId="189" dataDxfId="188">
  <autoFilter ref="B3:I7"/>
  <tableColumns count="8">
    <tableColumn id="1" name="Year" totalsRowLabel="Amount:" dataDxfId="187" totalsRowDxfId="186"/>
    <tableColumn id="2" name="Technical field" totalsRowFunction="count" dataDxfId="185" totalsRowDxfId="184"/>
    <tableColumn id="3" name="Patent title" dataDxfId="183" totalsRowDxfId="182"/>
    <tableColumn id="8" name="Patent number" dataDxfId="181" totalsRowDxfId="180"/>
    <tableColumn id="4" name="Patent with FRAND commitment" dataDxfId="179" totalsRowDxfId="178"/>
    <tableColumn id="5" name="User inside IPCEI_x000a_(project code)" dataDxfId="177" totalsRowDxfId="176"/>
    <tableColumn id="6" name="User outside IPCEI_x000a_(Legal name if contributors)" dataDxfId="175" totalsRowDxfId="174"/>
    <tableColumn id="9" name="Country of the user" dataDxfId="173"/>
  </tableColumns>
  <tableStyleInfo name="TableStyleLight15" showFirstColumn="0" showLastColumn="0" showRowStripes="1" showColumnStripes="0"/>
</table>
</file>

<file path=xl/tables/table9.xml><?xml version="1.0" encoding="utf-8"?>
<table xmlns="http://schemas.openxmlformats.org/spreadsheetml/2006/main" id="9" name="Patent_procured" displayName="Patent_procured" ref="B11:G16" totalsRowCount="1" headerRowDxfId="172" dataDxfId="171">
  <autoFilter ref="B11:G15"/>
  <tableColumns count="6">
    <tableColumn id="1" name="Year" totalsRowLabel="Amount:" dataDxfId="170" totalsRowDxfId="169"/>
    <tableColumn id="2" name="Technical field" totalsRowFunction="count" dataDxfId="168" totalsRowDxfId="167"/>
    <tableColumn id="3" name="Patent title" dataDxfId="166" totalsRowDxfId="165"/>
    <tableColumn id="8" name="Patent number" dataDxfId="164" totalsRowDxfId="163"/>
    <tableColumn id="4" name="Patent with FRAND commitment" dataDxfId="162" totalsRowDxfId="161"/>
    <tableColumn id="9" name="Country of the patent owner" dataDxfId="160"/>
  </tableColumns>
  <tableStyleInfo name="TableStyleLight15" showFirstColumn="0" showLastColumn="0" showRowStripes="1" showColumnStripes="0"/>
</table>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table" Target="../tables/table4.xml"/><Relationship Id="rId1" Type="http://schemas.openxmlformats.org/officeDocument/2006/relationships/printerSettings" Target="../printerSettings/printerSettings4.bin"/><Relationship Id="rId5" Type="http://schemas.openxmlformats.org/officeDocument/2006/relationships/table" Target="../tables/table7.xml"/><Relationship Id="rId4" Type="http://schemas.openxmlformats.org/officeDocument/2006/relationships/table" Target="../tables/table6.xml"/></Relationships>
</file>

<file path=xl/worksheets/_rels/sheet5.xml.rels><?xml version="1.0" encoding="UTF-8" standalone="yes"?>
<Relationships xmlns="http://schemas.openxmlformats.org/package/2006/relationships"><Relationship Id="rId3" Type="http://schemas.openxmlformats.org/officeDocument/2006/relationships/table" Target="../tables/table9.xml"/><Relationship Id="rId2" Type="http://schemas.openxmlformats.org/officeDocument/2006/relationships/table" Target="../tables/table8.xml"/><Relationship Id="rId1" Type="http://schemas.openxmlformats.org/officeDocument/2006/relationships/printerSettings" Target="../printerSettings/printerSettings5.bin"/><Relationship Id="rId5" Type="http://schemas.openxmlformats.org/officeDocument/2006/relationships/table" Target="../tables/table11.xml"/><Relationship Id="rId4" Type="http://schemas.openxmlformats.org/officeDocument/2006/relationships/table" Target="../tables/table10.xml"/></Relationships>
</file>

<file path=xl/worksheets/_rels/sheet6.xml.rels><?xml version="1.0" encoding="UTF-8" standalone="yes"?>
<Relationships xmlns="http://schemas.openxmlformats.org/package/2006/relationships"><Relationship Id="rId2" Type="http://schemas.openxmlformats.org/officeDocument/2006/relationships/table" Target="../tables/table1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table" Target="../tables/table14.xml"/><Relationship Id="rId2" Type="http://schemas.openxmlformats.org/officeDocument/2006/relationships/table" Target="../tables/table1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table" Target="../tables/table16.xml"/><Relationship Id="rId2" Type="http://schemas.openxmlformats.org/officeDocument/2006/relationships/table" Target="../tables/table1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table" Target="../tables/table18.xml"/><Relationship Id="rId2" Type="http://schemas.openxmlformats.org/officeDocument/2006/relationships/table" Target="../tables/table1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tabColor rgb="FF00B050"/>
  </sheetPr>
  <dimension ref="A1:W67"/>
  <sheetViews>
    <sheetView showGridLines="0" topLeftCell="A16" zoomScale="115" zoomScaleNormal="115" workbookViewId="0">
      <selection activeCell="G59" sqref="G59"/>
    </sheetView>
  </sheetViews>
  <sheetFormatPr baseColWidth="10" defaultColWidth="11.42578125" defaultRowHeight="12" x14ac:dyDescent="0.2"/>
  <cols>
    <col min="1" max="1" width="5.28515625" style="2" customWidth="1"/>
    <col min="2" max="2" width="50.7109375" style="2" customWidth="1"/>
    <col min="3" max="3" width="97.28515625" style="2" customWidth="1"/>
    <col min="4" max="16384" width="11.42578125" style="2"/>
  </cols>
  <sheetData>
    <row r="1" spans="1:3" s="65" customFormat="1" x14ac:dyDescent="0.2">
      <c r="A1" s="12" t="s">
        <v>612</v>
      </c>
      <c r="B1" s="5"/>
      <c r="C1" s="17"/>
    </row>
    <row r="2" spans="1:3" ht="12" customHeight="1" x14ac:dyDescent="0.2">
      <c r="B2" s="93" t="s">
        <v>671</v>
      </c>
      <c r="C2" s="93"/>
    </row>
    <row r="3" spans="1:3" ht="36.75" customHeight="1" x14ac:dyDescent="0.2">
      <c r="A3" s="66"/>
      <c r="B3" s="93"/>
      <c r="C3" s="93"/>
    </row>
    <row r="4" spans="1:3" ht="7.9" customHeight="1" x14ac:dyDescent="0.2"/>
    <row r="5" spans="1:3" s="65" customFormat="1" x14ac:dyDescent="0.2">
      <c r="A5" s="12" t="s">
        <v>609</v>
      </c>
      <c r="B5" s="5"/>
      <c r="C5" s="17"/>
    </row>
    <row r="6" spans="1:3" x14ac:dyDescent="0.2">
      <c r="B6" s="71" t="s">
        <v>270</v>
      </c>
      <c r="C6" s="71" t="s">
        <v>271</v>
      </c>
    </row>
    <row r="7" spans="1:3" x14ac:dyDescent="0.2">
      <c r="B7" s="71" t="s">
        <v>668</v>
      </c>
      <c r="C7" s="71" t="s">
        <v>613</v>
      </c>
    </row>
    <row r="8" spans="1:3" x14ac:dyDescent="0.2">
      <c r="B8" s="71" t="s">
        <v>329</v>
      </c>
      <c r="C8" s="71" t="s">
        <v>614</v>
      </c>
    </row>
    <row r="9" spans="1:3" x14ac:dyDescent="0.2">
      <c r="B9" s="71" t="s">
        <v>1</v>
      </c>
      <c r="C9" s="71" t="s">
        <v>673</v>
      </c>
    </row>
    <row r="10" spans="1:3" x14ac:dyDescent="0.2">
      <c r="B10" s="71" t="s">
        <v>2</v>
      </c>
      <c r="C10" s="71" t="s">
        <v>610</v>
      </c>
    </row>
    <row r="11" spans="1:3" x14ac:dyDescent="0.2">
      <c r="B11" s="71" t="s">
        <v>3</v>
      </c>
      <c r="C11" s="71" t="s">
        <v>611</v>
      </c>
    </row>
    <row r="12" spans="1:3" x14ac:dyDescent="0.2">
      <c r="B12" s="71" t="s">
        <v>330</v>
      </c>
      <c r="C12" s="71" t="s">
        <v>615</v>
      </c>
    </row>
    <row r="13" spans="1:3" x14ac:dyDescent="0.2">
      <c r="B13" s="71" t="s">
        <v>331</v>
      </c>
      <c r="C13" s="71" t="s">
        <v>615</v>
      </c>
    </row>
    <row r="14" spans="1:3" x14ac:dyDescent="0.2">
      <c r="B14" s="71" t="s">
        <v>332</v>
      </c>
      <c r="C14" s="71" t="s">
        <v>616</v>
      </c>
    </row>
    <row r="15" spans="1:3" x14ac:dyDescent="0.2">
      <c r="B15" s="71" t="s">
        <v>318</v>
      </c>
      <c r="C15" s="71" t="s">
        <v>618</v>
      </c>
    </row>
    <row r="16" spans="1:3" x14ac:dyDescent="0.2">
      <c r="B16" s="71" t="s">
        <v>338</v>
      </c>
      <c r="C16" s="71" t="s">
        <v>619</v>
      </c>
    </row>
    <row r="17" spans="1:3" x14ac:dyDescent="0.2">
      <c r="B17" s="71" t="s">
        <v>339</v>
      </c>
      <c r="C17" s="71" t="s">
        <v>619</v>
      </c>
    </row>
    <row r="18" spans="1:3" x14ac:dyDescent="0.2">
      <c r="B18" s="71" t="s">
        <v>617</v>
      </c>
      <c r="C18" s="71" t="s">
        <v>619</v>
      </c>
    </row>
    <row r="19" spans="1:3" x14ac:dyDescent="0.2">
      <c r="B19" s="71" t="s">
        <v>340</v>
      </c>
      <c r="C19" s="71" t="s">
        <v>620</v>
      </c>
    </row>
    <row r="20" spans="1:3" x14ac:dyDescent="0.2">
      <c r="B20" s="71" t="s">
        <v>341</v>
      </c>
      <c r="C20" s="71" t="s">
        <v>620</v>
      </c>
    </row>
    <row r="21" spans="1:3" x14ac:dyDescent="0.2">
      <c r="B21" s="71" t="s">
        <v>327</v>
      </c>
      <c r="C21" s="73"/>
    </row>
    <row r="22" spans="1:3" x14ac:dyDescent="0.2">
      <c r="B22" s="71" t="s">
        <v>319</v>
      </c>
      <c r="C22" s="73"/>
    </row>
    <row r="23" spans="1:3" ht="6.6" customHeight="1" x14ac:dyDescent="0.2"/>
    <row r="24" spans="1:3" x14ac:dyDescent="0.2">
      <c r="A24" s="4" t="s">
        <v>621</v>
      </c>
      <c r="B24" s="5"/>
      <c r="C24" s="17"/>
    </row>
    <row r="25" spans="1:3" x14ac:dyDescent="0.2">
      <c r="B25" s="67" t="s">
        <v>627</v>
      </c>
    </row>
    <row r="26" spans="1:3" x14ac:dyDescent="0.2">
      <c r="B26" s="71" t="s">
        <v>356</v>
      </c>
      <c r="C26" s="71"/>
    </row>
    <row r="27" spans="1:3" x14ac:dyDescent="0.2">
      <c r="B27" s="71" t="s">
        <v>357</v>
      </c>
      <c r="C27" s="71" t="s">
        <v>624</v>
      </c>
    </row>
    <row r="28" spans="1:3" x14ac:dyDescent="0.2">
      <c r="B28" s="71" t="s">
        <v>347</v>
      </c>
      <c r="C28" s="71" t="s">
        <v>623</v>
      </c>
    </row>
    <row r="29" spans="1:3" x14ac:dyDescent="0.2">
      <c r="B29" s="71" t="s">
        <v>572</v>
      </c>
      <c r="C29" s="71" t="s">
        <v>625</v>
      </c>
    </row>
    <row r="30" spans="1:3" x14ac:dyDescent="0.2">
      <c r="B30" s="71" t="s">
        <v>622</v>
      </c>
      <c r="C30" s="71" t="s">
        <v>626</v>
      </c>
    </row>
    <row r="31" spans="1:3" x14ac:dyDescent="0.2">
      <c r="B31" s="71" t="s">
        <v>349</v>
      </c>
      <c r="C31" s="71" t="s">
        <v>626</v>
      </c>
    </row>
    <row r="32" spans="1:3" x14ac:dyDescent="0.2">
      <c r="B32" s="71" t="s">
        <v>354</v>
      </c>
      <c r="C32" s="83" t="s">
        <v>687</v>
      </c>
    </row>
    <row r="33" spans="1:23" x14ac:dyDescent="0.2">
      <c r="B33" s="71" t="s">
        <v>348</v>
      </c>
      <c r="C33" s="71" t="s">
        <v>324</v>
      </c>
    </row>
    <row r="34" spans="1:23" x14ac:dyDescent="0.2">
      <c r="B34" s="67" t="s">
        <v>628</v>
      </c>
    </row>
    <row r="35" spans="1:23" x14ac:dyDescent="0.2">
      <c r="B35" s="71" t="s">
        <v>594</v>
      </c>
      <c r="C35" s="71" t="s">
        <v>629</v>
      </c>
    </row>
    <row r="36" spans="1:23" ht="5.45" customHeight="1" x14ac:dyDescent="0.2"/>
    <row r="37" spans="1:23" x14ac:dyDescent="0.2">
      <c r="A37" s="4" t="s">
        <v>630</v>
      </c>
      <c r="B37" s="5"/>
      <c r="C37" s="5"/>
    </row>
    <row r="38" spans="1:23" x14ac:dyDescent="0.2">
      <c r="B38" s="72" t="s">
        <v>632</v>
      </c>
      <c r="C38" s="71" t="s">
        <v>636</v>
      </c>
    </row>
    <row r="39" spans="1:23" x14ac:dyDescent="0.2">
      <c r="B39" s="72" t="s">
        <v>633</v>
      </c>
      <c r="C39" s="71" t="s">
        <v>637</v>
      </c>
    </row>
    <row r="40" spans="1:23" x14ac:dyDescent="0.2">
      <c r="B40" s="72" t="s">
        <v>634</v>
      </c>
      <c r="C40" s="71" t="s">
        <v>638</v>
      </c>
    </row>
    <row r="41" spans="1:23" x14ac:dyDescent="0.2">
      <c r="B41" s="72" t="s">
        <v>635</v>
      </c>
      <c r="C41" s="71" t="s">
        <v>639</v>
      </c>
    </row>
    <row r="42" spans="1:23" ht="4.9000000000000004" customHeight="1" x14ac:dyDescent="0.2">
      <c r="D42" s="6"/>
      <c r="E42" s="6"/>
      <c r="F42" s="6"/>
      <c r="G42" s="6"/>
      <c r="H42" s="6"/>
      <c r="I42" s="6"/>
      <c r="J42" s="6"/>
      <c r="K42" s="6"/>
      <c r="L42" s="6"/>
      <c r="M42" s="6"/>
      <c r="N42" s="6"/>
      <c r="O42" s="6"/>
      <c r="P42" s="6"/>
      <c r="Q42" s="6"/>
      <c r="R42" s="6"/>
      <c r="S42" s="6"/>
      <c r="T42" s="6"/>
      <c r="U42" s="6"/>
      <c r="V42" s="6"/>
      <c r="W42" s="6"/>
    </row>
    <row r="43" spans="1:23" x14ac:dyDescent="0.2">
      <c r="A43" s="4" t="s">
        <v>640</v>
      </c>
      <c r="B43" s="4"/>
      <c r="C43" s="5"/>
      <c r="D43" s="6"/>
      <c r="E43" s="6"/>
      <c r="F43" s="6"/>
      <c r="G43" s="6"/>
      <c r="H43" s="6"/>
      <c r="I43" s="6"/>
      <c r="J43" s="6"/>
      <c r="K43" s="6"/>
      <c r="L43" s="6"/>
      <c r="M43" s="6"/>
      <c r="N43" s="6"/>
      <c r="O43" s="6"/>
      <c r="P43" s="6"/>
      <c r="Q43" s="6"/>
      <c r="R43" s="6"/>
      <c r="S43" s="6"/>
      <c r="T43" s="6"/>
      <c r="U43" s="6"/>
      <c r="V43" s="6"/>
      <c r="W43" s="6"/>
    </row>
    <row r="44" spans="1:23" x14ac:dyDescent="0.2">
      <c r="B44" s="72" t="s">
        <v>642</v>
      </c>
      <c r="C44" s="75"/>
      <c r="D44" s="6"/>
      <c r="E44" s="6"/>
      <c r="F44" s="6"/>
      <c r="G44" s="6"/>
      <c r="H44" s="6"/>
      <c r="I44" s="6"/>
      <c r="J44" s="6"/>
      <c r="K44" s="6"/>
      <c r="L44" s="6"/>
      <c r="M44" s="6"/>
      <c r="N44" s="6"/>
      <c r="O44" s="6"/>
      <c r="P44" s="6"/>
      <c r="Q44" s="6"/>
      <c r="R44" s="6"/>
      <c r="S44" s="6"/>
      <c r="T44" s="6"/>
      <c r="U44" s="6"/>
      <c r="V44" s="6"/>
      <c r="W44" s="6"/>
    </row>
    <row r="45" spans="1:23" x14ac:dyDescent="0.2">
      <c r="B45" s="72" t="s">
        <v>641</v>
      </c>
      <c r="C45" s="71"/>
    </row>
    <row r="46" spans="1:23" x14ac:dyDescent="0.2">
      <c r="B46" s="72" t="s">
        <v>643</v>
      </c>
      <c r="C46" s="71"/>
    </row>
    <row r="47" spans="1:23" x14ac:dyDescent="0.2">
      <c r="B47" s="72" t="s">
        <v>644</v>
      </c>
      <c r="C47" s="74"/>
      <c r="E47" s="14"/>
    </row>
    <row r="48" spans="1:23" ht="6.6" customHeight="1" x14ac:dyDescent="0.2"/>
    <row r="49" spans="1:9" x14ac:dyDescent="0.2">
      <c r="A49" s="12" t="s">
        <v>645</v>
      </c>
      <c r="B49" s="4"/>
      <c r="C49" s="5"/>
    </row>
    <row r="50" spans="1:9" x14ac:dyDescent="0.2">
      <c r="B50" s="71" t="s">
        <v>646</v>
      </c>
      <c r="C50" s="71" t="s">
        <v>648</v>
      </c>
    </row>
    <row r="51" spans="1:9" x14ac:dyDescent="0.2">
      <c r="B51" s="71" t="s">
        <v>647</v>
      </c>
      <c r="C51" s="84" t="s">
        <v>686</v>
      </c>
    </row>
    <row r="52" spans="1:9" x14ac:dyDescent="0.2">
      <c r="B52" s="71" t="s">
        <v>267</v>
      </c>
      <c r="C52" s="71" t="s">
        <v>272</v>
      </c>
    </row>
    <row r="53" spans="1:9" x14ac:dyDescent="0.2">
      <c r="B53" s="71" t="s">
        <v>268</v>
      </c>
      <c r="C53" s="71" t="s">
        <v>269</v>
      </c>
    </row>
    <row r="54" spans="1:9" x14ac:dyDescent="0.2">
      <c r="B54" s="71" t="s">
        <v>316</v>
      </c>
      <c r="C54" s="71" t="s">
        <v>317</v>
      </c>
    </row>
    <row r="55" spans="1:9" x14ac:dyDescent="0.2">
      <c r="B55" s="71" t="s">
        <v>276</v>
      </c>
      <c r="C55" s="71" t="s">
        <v>667</v>
      </c>
    </row>
    <row r="56" spans="1:9" ht="7.15" customHeight="1" x14ac:dyDescent="0.2"/>
    <row r="57" spans="1:9" x14ac:dyDescent="0.2">
      <c r="A57" s="4" t="s">
        <v>649</v>
      </c>
      <c r="B57" s="4"/>
      <c r="C57" s="5"/>
    </row>
    <row r="58" spans="1:9" x14ac:dyDescent="0.2">
      <c r="B58" s="72" t="s">
        <v>652</v>
      </c>
      <c r="C58" s="71" t="s">
        <v>654</v>
      </c>
    </row>
    <row r="59" spans="1:9" x14ac:dyDescent="0.2">
      <c r="B59" s="72" t="s">
        <v>653</v>
      </c>
      <c r="C59" s="71" t="s">
        <v>657</v>
      </c>
      <c r="D59" s="7"/>
      <c r="E59" s="7"/>
      <c r="F59" s="7"/>
      <c r="G59" s="7"/>
      <c r="H59" s="6"/>
      <c r="I59" s="6"/>
    </row>
    <row r="60" spans="1:9" ht="7.9" customHeight="1" x14ac:dyDescent="0.2"/>
    <row r="61" spans="1:9" x14ac:dyDescent="0.2">
      <c r="A61" s="4" t="s">
        <v>650</v>
      </c>
      <c r="B61" s="4"/>
      <c r="C61" s="4"/>
    </row>
    <row r="62" spans="1:9" x14ac:dyDescent="0.2">
      <c r="B62" s="72" t="s">
        <v>655</v>
      </c>
      <c r="C62" s="71" t="s">
        <v>658</v>
      </c>
    </row>
    <row r="63" spans="1:9" x14ac:dyDescent="0.2">
      <c r="B63" s="72" t="s">
        <v>656</v>
      </c>
      <c r="C63" s="71" t="s">
        <v>659</v>
      </c>
    </row>
    <row r="64" spans="1:9" ht="6.6" customHeight="1" x14ac:dyDescent="0.2">
      <c r="B64" s="9"/>
      <c r="C64" s="9"/>
    </row>
    <row r="65" spans="1:3" x14ac:dyDescent="0.2">
      <c r="A65" s="12" t="s">
        <v>651</v>
      </c>
      <c r="B65" s="12"/>
      <c r="C65" s="8"/>
    </row>
    <row r="66" spans="1:3" ht="12" customHeight="1" x14ac:dyDescent="0.2">
      <c r="A66" s="6"/>
      <c r="B66" s="72" t="s">
        <v>655</v>
      </c>
      <c r="C66" s="71" t="s">
        <v>660</v>
      </c>
    </row>
    <row r="67" spans="1:3" x14ac:dyDescent="0.2">
      <c r="B67" s="72" t="s">
        <v>656</v>
      </c>
      <c r="C67" s="71" t="s">
        <v>661</v>
      </c>
    </row>
  </sheetData>
  <mergeCells count="1">
    <mergeCell ref="B2:C3"/>
  </mergeCells>
  <pageMargins left="0.7" right="0.7" top="0.75" bottom="0.75" header="0.3" footer="0.3"/>
  <pageSetup paperSize="9" orientation="portrait" r:id="rId1"/>
  <headerFooter>
    <oddFooter>&amp;L_x000D_&amp;1#&amp;"Calibri"&amp;10&amp;K000000 Intern gebruik</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0">
    <tabColor theme="9" tint="-0.249977111117893"/>
  </sheetPr>
  <dimension ref="A1:W250"/>
  <sheetViews>
    <sheetView zoomScale="80" zoomScaleNormal="80" workbookViewId="0">
      <selection activeCell="P22" sqref="P22"/>
    </sheetView>
  </sheetViews>
  <sheetFormatPr baseColWidth="10" defaultColWidth="11.5703125" defaultRowHeight="15" x14ac:dyDescent="0.25"/>
  <cols>
    <col min="1" max="1" width="11.42578125" customWidth="1"/>
    <col min="2" max="5" width="11.5703125" style="15"/>
    <col min="6" max="6" width="11.42578125"/>
    <col min="7" max="7" width="11.5703125" style="15"/>
    <col min="8" max="10" width="11.42578125"/>
    <col min="11" max="14" width="11.5703125" style="15"/>
    <col min="15" max="15" width="11.42578125"/>
    <col min="16" max="19" width="11.5703125" style="15"/>
    <col min="20" max="20" width="25.85546875" style="15" customWidth="1"/>
    <col min="21" max="22" width="11.5703125" style="15"/>
    <col min="23" max="23" width="11.42578125" customWidth="1"/>
    <col min="24" max="16384" width="11.5703125" style="15"/>
  </cols>
  <sheetData>
    <row r="1" spans="1:23" x14ac:dyDescent="0.25">
      <c r="A1" s="15" t="s">
        <v>277</v>
      </c>
      <c r="B1" s="15" t="s">
        <v>392</v>
      </c>
      <c r="C1" s="15" t="s">
        <v>411</v>
      </c>
      <c r="D1" s="15" t="s">
        <v>493</v>
      </c>
      <c r="E1" s="15" t="s">
        <v>412</v>
      </c>
      <c r="F1" s="15" t="s">
        <v>335</v>
      </c>
      <c r="G1" s="15" t="s">
        <v>2</v>
      </c>
      <c r="H1" s="15" t="s">
        <v>0</v>
      </c>
      <c r="I1" s="15" t="s">
        <v>318</v>
      </c>
      <c r="J1" s="15" t="s">
        <v>89</v>
      </c>
      <c r="K1" s="15" t="s">
        <v>349</v>
      </c>
      <c r="L1" s="15" t="s">
        <v>351</v>
      </c>
      <c r="M1" s="15" t="s">
        <v>7</v>
      </c>
      <c r="N1" s="15" t="s">
        <v>372</v>
      </c>
      <c r="O1" s="15" t="s">
        <v>376</v>
      </c>
      <c r="P1" s="15" t="s">
        <v>387</v>
      </c>
      <c r="Q1" s="15" t="s">
        <v>378</v>
      </c>
      <c r="R1" s="15" t="s">
        <v>313</v>
      </c>
      <c r="S1" s="15" t="s">
        <v>285</v>
      </c>
      <c r="T1" s="15" t="s">
        <v>574</v>
      </c>
      <c r="U1" s="15" t="s">
        <v>298</v>
      </c>
      <c r="V1" s="15" t="s">
        <v>584</v>
      </c>
      <c r="W1" s="15" t="s">
        <v>594</v>
      </c>
    </row>
    <row r="2" spans="1:23" x14ac:dyDescent="0.25">
      <c r="A2" s="15" t="s">
        <v>326</v>
      </c>
      <c r="B2" s="15" t="s">
        <v>396</v>
      </c>
      <c r="C2" s="15" t="s">
        <v>413</v>
      </c>
      <c r="D2" s="15" t="s">
        <v>494</v>
      </c>
      <c r="E2" s="15" t="s">
        <v>23</v>
      </c>
      <c r="F2" s="15" t="s">
        <v>10</v>
      </c>
      <c r="G2" s="15" t="s">
        <v>4</v>
      </c>
      <c r="H2" s="15">
        <v>2021</v>
      </c>
      <c r="I2" s="15" t="s">
        <v>336</v>
      </c>
      <c r="J2" s="15" t="s">
        <v>343</v>
      </c>
      <c r="K2" s="11" t="s">
        <v>278</v>
      </c>
      <c r="L2" s="15" t="s">
        <v>284</v>
      </c>
      <c r="M2" s="92" t="s">
        <v>685</v>
      </c>
      <c r="N2" s="15" t="s">
        <v>320</v>
      </c>
      <c r="O2" s="15" t="s">
        <v>301</v>
      </c>
      <c r="P2" s="15" t="s">
        <v>388</v>
      </c>
      <c r="Q2" s="15" t="s">
        <v>309</v>
      </c>
      <c r="R2" s="15" t="s">
        <v>264</v>
      </c>
      <c r="S2" s="15" t="s">
        <v>286</v>
      </c>
      <c r="T2" s="15" t="s">
        <v>576</v>
      </c>
      <c r="U2" s="15" t="s">
        <v>586</v>
      </c>
      <c r="V2" s="15" t="s">
        <v>585</v>
      </c>
      <c r="W2" s="15" t="s">
        <v>343</v>
      </c>
    </row>
    <row r="3" spans="1:23" x14ac:dyDescent="0.25">
      <c r="A3" s="15" t="s">
        <v>334</v>
      </c>
      <c r="B3" s="15" t="s">
        <v>394</v>
      </c>
      <c r="C3" s="15" t="s">
        <v>414</v>
      </c>
      <c r="D3" s="15" t="s">
        <v>495</v>
      </c>
      <c r="E3" s="15" t="s">
        <v>30</v>
      </c>
      <c r="F3" s="15" t="s">
        <v>11</v>
      </c>
      <c r="G3" s="15" t="s">
        <v>408</v>
      </c>
      <c r="H3" s="15">
        <v>2022</v>
      </c>
      <c r="I3" s="15" t="s">
        <v>337</v>
      </c>
      <c r="J3" s="15" t="s">
        <v>344</v>
      </c>
      <c r="K3" s="11" t="s">
        <v>279</v>
      </c>
      <c r="L3" s="15" t="s">
        <v>323</v>
      </c>
      <c r="M3" s="15" t="s">
        <v>364</v>
      </c>
      <c r="N3" s="15" t="s">
        <v>306</v>
      </c>
      <c r="O3" s="15" t="s">
        <v>302</v>
      </c>
      <c r="P3" s="15" t="s">
        <v>389</v>
      </c>
      <c r="Q3" s="15" t="s">
        <v>273</v>
      </c>
      <c r="R3" s="15" t="s">
        <v>265</v>
      </c>
      <c r="S3" s="15" t="s">
        <v>287</v>
      </c>
      <c r="T3" s="15" t="s">
        <v>577</v>
      </c>
      <c r="U3" s="15" t="s">
        <v>587</v>
      </c>
      <c r="V3" s="15" t="s">
        <v>350</v>
      </c>
      <c r="W3" s="15" t="s">
        <v>344</v>
      </c>
    </row>
    <row r="4" spans="1:23" x14ac:dyDescent="0.25">
      <c r="A4" s="15"/>
      <c r="B4" s="15" t="s">
        <v>395</v>
      </c>
      <c r="C4" s="15" t="s">
        <v>415</v>
      </c>
      <c r="D4" s="15" t="s">
        <v>496</v>
      </c>
      <c r="E4" s="15" t="s">
        <v>491</v>
      </c>
      <c r="F4" s="15" t="s">
        <v>12</v>
      </c>
      <c r="G4" s="15" t="s">
        <v>5</v>
      </c>
      <c r="H4" s="15">
        <v>2023</v>
      </c>
      <c r="I4" s="15"/>
      <c r="J4" s="15" t="s">
        <v>345</v>
      </c>
      <c r="K4" s="11" t="s">
        <v>280</v>
      </c>
      <c r="L4" s="15" t="s">
        <v>274</v>
      </c>
      <c r="M4" s="15" t="s">
        <v>363</v>
      </c>
      <c r="N4" s="15" t="s">
        <v>307</v>
      </c>
      <c r="O4" s="92" t="s">
        <v>693</v>
      </c>
      <c r="P4" s="15" t="s">
        <v>390</v>
      </c>
      <c r="Q4" s="92" t="s">
        <v>688</v>
      </c>
      <c r="S4" s="15" t="s">
        <v>288</v>
      </c>
      <c r="T4" s="15" t="s">
        <v>578</v>
      </c>
      <c r="U4" s="15" t="s">
        <v>588</v>
      </c>
      <c r="W4" s="15" t="s">
        <v>345</v>
      </c>
    </row>
    <row r="5" spans="1:23" x14ac:dyDescent="0.25">
      <c r="A5" s="15"/>
      <c r="B5" s="15" t="s">
        <v>393</v>
      </c>
      <c r="C5" s="15" t="s">
        <v>416</v>
      </c>
      <c r="D5" s="15" t="s">
        <v>497</v>
      </c>
      <c r="E5" s="15" t="s">
        <v>69</v>
      </c>
      <c r="F5" s="15" t="s">
        <v>13</v>
      </c>
      <c r="G5" s="15" t="s">
        <v>407</v>
      </c>
      <c r="H5" s="15">
        <v>2024</v>
      </c>
      <c r="I5" s="15"/>
      <c r="J5" s="15" t="s">
        <v>346</v>
      </c>
      <c r="K5" s="11" t="s">
        <v>281</v>
      </c>
      <c r="L5" s="15" t="s">
        <v>311</v>
      </c>
      <c r="M5" s="15" t="s">
        <v>365</v>
      </c>
      <c r="N5" s="15" t="s">
        <v>308</v>
      </c>
      <c r="O5" s="15" t="s">
        <v>303</v>
      </c>
      <c r="P5" s="15" t="s">
        <v>260</v>
      </c>
      <c r="Q5" s="15" t="s">
        <v>350</v>
      </c>
      <c r="S5" s="15" t="s">
        <v>289</v>
      </c>
      <c r="T5" s="15" t="s">
        <v>579</v>
      </c>
      <c r="U5" s="15" t="s">
        <v>350</v>
      </c>
      <c r="W5" s="15" t="s">
        <v>346</v>
      </c>
    </row>
    <row r="6" spans="1:23" x14ac:dyDescent="0.25">
      <c r="A6" s="15"/>
      <c r="C6" s="15" t="s">
        <v>417</v>
      </c>
      <c r="D6" s="15" t="s">
        <v>498</v>
      </c>
      <c r="E6" s="15" t="s">
        <v>78</v>
      </c>
      <c r="F6" s="15" t="s">
        <v>14</v>
      </c>
      <c r="H6" s="15">
        <v>2025</v>
      </c>
      <c r="I6" s="15"/>
      <c r="J6" s="15"/>
      <c r="K6" s="11" t="s">
        <v>282</v>
      </c>
      <c r="L6" s="15" t="s">
        <v>312</v>
      </c>
      <c r="M6" s="15" t="s">
        <v>366</v>
      </c>
      <c r="N6" s="15" t="s">
        <v>370</v>
      </c>
      <c r="O6" s="15" t="s">
        <v>304</v>
      </c>
      <c r="P6" s="15" t="s">
        <v>350</v>
      </c>
      <c r="Q6" s="92"/>
      <c r="S6" s="15" t="s">
        <v>290</v>
      </c>
      <c r="T6" s="15" t="s">
        <v>575</v>
      </c>
      <c r="W6" s="15" t="s">
        <v>350</v>
      </c>
    </row>
    <row r="7" spans="1:23" x14ac:dyDescent="0.25">
      <c r="A7" s="15"/>
      <c r="C7" s="15" t="s">
        <v>418</v>
      </c>
      <c r="D7" s="15" t="s">
        <v>499</v>
      </c>
      <c r="E7" s="15" t="s">
        <v>84</v>
      </c>
      <c r="F7" s="15" t="s">
        <v>15</v>
      </c>
      <c r="H7" s="15">
        <v>2026</v>
      </c>
      <c r="I7" s="15"/>
      <c r="J7" s="15"/>
      <c r="K7" s="10" t="s">
        <v>283</v>
      </c>
      <c r="L7" s="15" t="s">
        <v>321</v>
      </c>
      <c r="M7" s="11" t="s">
        <v>350</v>
      </c>
      <c r="N7" s="15" t="s">
        <v>371</v>
      </c>
      <c r="O7" s="15" t="s">
        <v>305</v>
      </c>
      <c r="S7" s="15" t="s">
        <v>296</v>
      </c>
      <c r="W7" s="15"/>
    </row>
    <row r="8" spans="1:23" x14ac:dyDescent="0.25">
      <c r="A8" s="15"/>
      <c r="C8" s="15" t="s">
        <v>419</v>
      </c>
      <c r="D8" s="15" t="s">
        <v>500</v>
      </c>
      <c r="E8" s="15" t="s">
        <v>85</v>
      </c>
      <c r="F8" s="15" t="s">
        <v>16</v>
      </c>
      <c r="H8" s="15">
        <v>2027</v>
      </c>
      <c r="I8" s="15"/>
      <c r="J8" s="15"/>
      <c r="K8" s="11" t="s">
        <v>350</v>
      </c>
      <c r="L8" s="15" t="s">
        <v>352</v>
      </c>
      <c r="N8" s="15" t="s">
        <v>350</v>
      </c>
      <c r="O8" s="15" t="s">
        <v>310</v>
      </c>
      <c r="S8" s="15" t="s">
        <v>291</v>
      </c>
      <c r="W8" s="15"/>
    </row>
    <row r="9" spans="1:23" x14ac:dyDescent="0.25">
      <c r="A9" s="15"/>
      <c r="C9" s="15" t="s">
        <v>420</v>
      </c>
      <c r="D9" s="15" t="s">
        <v>501</v>
      </c>
      <c r="E9" s="15" t="s">
        <v>93</v>
      </c>
      <c r="F9" s="15" t="s">
        <v>17</v>
      </c>
      <c r="H9" s="15">
        <v>2028</v>
      </c>
      <c r="I9" s="15"/>
      <c r="J9" s="15"/>
      <c r="K9" s="92"/>
      <c r="L9" s="15" t="s">
        <v>322</v>
      </c>
      <c r="O9" s="15" t="s">
        <v>350</v>
      </c>
      <c r="S9" s="15" t="s">
        <v>292</v>
      </c>
      <c r="W9" s="15"/>
    </row>
    <row r="10" spans="1:23" x14ac:dyDescent="0.25">
      <c r="A10" s="15"/>
      <c r="C10" s="15" t="s">
        <v>421</v>
      </c>
      <c r="D10" s="15" t="s">
        <v>502</v>
      </c>
      <c r="E10" s="15" t="s">
        <v>96</v>
      </c>
      <c r="F10" s="15" t="s">
        <v>18</v>
      </c>
      <c r="H10" s="15">
        <v>2029</v>
      </c>
      <c r="I10" s="15"/>
      <c r="J10" s="15"/>
      <c r="K10" s="92"/>
      <c r="L10" s="15" t="s">
        <v>275</v>
      </c>
      <c r="O10" t="s">
        <v>694</v>
      </c>
      <c r="S10" s="15" t="s">
        <v>397</v>
      </c>
      <c r="W10" s="15"/>
    </row>
    <row r="11" spans="1:23" x14ac:dyDescent="0.25">
      <c r="A11" s="15"/>
      <c r="C11" s="15" t="s">
        <v>422</v>
      </c>
      <c r="D11" s="15" t="s">
        <v>503</v>
      </c>
      <c r="E11" s="15" t="s">
        <v>120</v>
      </c>
      <c r="F11" s="15" t="s">
        <v>19</v>
      </c>
      <c r="H11" s="15">
        <v>2030</v>
      </c>
      <c r="I11" s="15"/>
      <c r="J11" s="15"/>
      <c r="L11" s="15" t="s">
        <v>6</v>
      </c>
      <c r="S11" s="15" t="s">
        <v>293</v>
      </c>
      <c r="W11" s="15"/>
    </row>
    <row r="12" spans="1:23" x14ac:dyDescent="0.25">
      <c r="A12" s="15"/>
      <c r="C12" s="15" t="s">
        <v>423</v>
      </c>
      <c r="D12" s="15" t="s">
        <v>504</v>
      </c>
      <c r="E12" s="15" t="s">
        <v>492</v>
      </c>
      <c r="F12" s="15" t="s">
        <v>20</v>
      </c>
      <c r="H12" s="15">
        <v>2031</v>
      </c>
      <c r="I12" s="15"/>
      <c r="J12" s="15"/>
      <c r="L12" s="15" t="s">
        <v>353</v>
      </c>
      <c r="O12" s="15"/>
      <c r="S12" s="15" t="s">
        <v>294</v>
      </c>
      <c r="W12" s="15"/>
    </row>
    <row r="13" spans="1:23" x14ac:dyDescent="0.25">
      <c r="A13" s="15"/>
      <c r="C13" s="15" t="s">
        <v>424</v>
      </c>
      <c r="D13" s="15" t="s">
        <v>505</v>
      </c>
      <c r="E13" s="15" t="s">
        <v>175</v>
      </c>
      <c r="F13" s="15" t="s">
        <v>21</v>
      </c>
      <c r="H13" s="15">
        <v>2032</v>
      </c>
      <c r="I13" s="15"/>
      <c r="J13" s="15"/>
      <c r="L13" s="15" t="s">
        <v>361</v>
      </c>
      <c r="O13" s="15"/>
      <c r="S13" s="15" t="s">
        <v>295</v>
      </c>
      <c r="W13" s="15"/>
    </row>
    <row r="14" spans="1:23" x14ac:dyDescent="0.25">
      <c r="A14" s="15"/>
      <c r="C14" s="15" t="s">
        <v>425</v>
      </c>
      <c r="D14" s="15" t="s">
        <v>506</v>
      </c>
      <c r="E14" s="15" t="s">
        <v>186</v>
      </c>
      <c r="F14" s="15" t="s">
        <v>22</v>
      </c>
      <c r="H14" s="15">
        <v>2033</v>
      </c>
      <c r="I14" s="15"/>
      <c r="J14" s="15"/>
      <c r="L14" s="15" t="s">
        <v>362</v>
      </c>
      <c r="O14" s="15"/>
      <c r="S14" s="15" t="s">
        <v>299</v>
      </c>
      <c r="W14" s="15"/>
    </row>
    <row r="15" spans="1:23" x14ac:dyDescent="0.25">
      <c r="A15" s="15"/>
      <c r="C15" s="15" t="s">
        <v>426</v>
      </c>
      <c r="D15" s="15" t="s">
        <v>507</v>
      </c>
      <c r="E15" s="15" t="s">
        <v>187</v>
      </c>
      <c r="F15" s="15" t="s">
        <v>23</v>
      </c>
      <c r="H15" s="15">
        <v>2034</v>
      </c>
      <c r="I15" s="15"/>
      <c r="J15" s="15"/>
      <c r="L15" s="15" t="s">
        <v>350</v>
      </c>
      <c r="O15" s="15"/>
      <c r="S15" s="15" t="s">
        <v>300</v>
      </c>
      <c r="W15" s="15"/>
    </row>
    <row r="16" spans="1:23" x14ac:dyDescent="0.25">
      <c r="A16" s="15"/>
      <c r="C16" s="15" t="s">
        <v>427</v>
      </c>
      <c r="D16" s="15" t="s">
        <v>508</v>
      </c>
      <c r="E16" s="15" t="s">
        <v>212</v>
      </c>
      <c r="F16" s="15" t="s">
        <v>24</v>
      </c>
      <c r="H16" s="15">
        <v>2035</v>
      </c>
      <c r="I16" s="15"/>
      <c r="J16" s="15"/>
      <c r="O16" s="15"/>
      <c r="S16" s="15" t="s">
        <v>350</v>
      </c>
      <c r="W16" s="15"/>
    </row>
    <row r="17" spans="3:8" s="15" customFormat="1" x14ac:dyDescent="0.25">
      <c r="C17" s="15" t="s">
        <v>428</v>
      </c>
      <c r="D17" s="15" t="s">
        <v>509</v>
      </c>
      <c r="E17" s="15" t="s">
        <v>219</v>
      </c>
      <c r="F17" s="15" t="s">
        <v>25</v>
      </c>
      <c r="H17" s="15">
        <v>2036</v>
      </c>
    </row>
    <row r="18" spans="3:8" s="15" customFormat="1" x14ac:dyDescent="0.25">
      <c r="C18" s="15" t="s">
        <v>429</v>
      </c>
      <c r="D18" s="15" t="s">
        <v>510</v>
      </c>
      <c r="E18" s="15" t="s">
        <v>224</v>
      </c>
      <c r="F18" s="15" t="s">
        <v>26</v>
      </c>
      <c r="H18" s="15">
        <v>2037</v>
      </c>
    </row>
    <row r="19" spans="3:8" s="15" customFormat="1" x14ac:dyDescent="0.25">
      <c r="C19" s="15" t="s">
        <v>430</v>
      </c>
      <c r="D19" s="15" t="s">
        <v>511</v>
      </c>
      <c r="F19" s="15" t="s">
        <v>27</v>
      </c>
      <c r="H19" s="15">
        <v>2038</v>
      </c>
    </row>
    <row r="20" spans="3:8" s="15" customFormat="1" x14ac:dyDescent="0.25">
      <c r="C20" s="15" t="s">
        <v>431</v>
      </c>
      <c r="D20" s="15" t="s">
        <v>512</v>
      </c>
      <c r="F20" s="15" t="s">
        <v>28</v>
      </c>
      <c r="H20" s="15">
        <v>2039</v>
      </c>
    </row>
    <row r="21" spans="3:8" s="15" customFormat="1" x14ac:dyDescent="0.25">
      <c r="C21" s="15" t="s">
        <v>432</v>
      </c>
      <c r="D21" s="15" t="s">
        <v>513</v>
      </c>
      <c r="F21" s="15" t="s">
        <v>29</v>
      </c>
      <c r="H21" s="15">
        <v>2040</v>
      </c>
    </row>
    <row r="22" spans="3:8" s="15" customFormat="1" x14ac:dyDescent="0.25">
      <c r="C22" s="15" t="s">
        <v>433</v>
      </c>
      <c r="D22" s="15" t="s">
        <v>514</v>
      </c>
      <c r="F22" s="15" t="s">
        <v>30</v>
      </c>
      <c r="H22" s="15" t="s">
        <v>358</v>
      </c>
    </row>
    <row r="23" spans="3:8" s="15" customFormat="1" x14ac:dyDescent="0.25">
      <c r="C23" s="15" t="s">
        <v>434</v>
      </c>
      <c r="D23" s="15" t="s">
        <v>515</v>
      </c>
      <c r="F23" s="15" t="s">
        <v>31</v>
      </c>
    </row>
    <row r="24" spans="3:8" s="15" customFormat="1" x14ac:dyDescent="0.25">
      <c r="C24" s="15" t="s">
        <v>435</v>
      </c>
      <c r="D24" s="15" t="s">
        <v>516</v>
      </c>
      <c r="F24" s="15" t="s">
        <v>32</v>
      </c>
    </row>
    <row r="25" spans="3:8" s="15" customFormat="1" x14ac:dyDescent="0.25">
      <c r="C25" s="15" t="s">
        <v>436</v>
      </c>
      <c r="D25" s="15" t="s">
        <v>517</v>
      </c>
      <c r="F25" s="15" t="s">
        <v>33</v>
      </c>
    </row>
    <row r="26" spans="3:8" s="15" customFormat="1" x14ac:dyDescent="0.25">
      <c r="C26" s="15" t="s">
        <v>437</v>
      </c>
      <c r="D26" s="15" t="s">
        <v>518</v>
      </c>
      <c r="F26" s="15" t="s">
        <v>34</v>
      </c>
    </row>
    <row r="27" spans="3:8" s="15" customFormat="1" x14ac:dyDescent="0.25">
      <c r="C27" s="15" t="s">
        <v>438</v>
      </c>
      <c r="D27" s="15" t="s">
        <v>519</v>
      </c>
      <c r="F27" s="15" t="s">
        <v>35</v>
      </c>
    </row>
    <row r="28" spans="3:8" s="15" customFormat="1" x14ac:dyDescent="0.25">
      <c r="C28" s="15" t="s">
        <v>439</v>
      </c>
      <c r="D28" s="15" t="s">
        <v>520</v>
      </c>
      <c r="F28" s="15" t="s">
        <v>36</v>
      </c>
    </row>
    <row r="29" spans="3:8" s="15" customFormat="1" x14ac:dyDescent="0.25">
      <c r="C29" s="15" t="s">
        <v>440</v>
      </c>
      <c r="D29" s="15" t="s">
        <v>521</v>
      </c>
      <c r="F29" s="15" t="s">
        <v>37</v>
      </c>
    </row>
    <row r="30" spans="3:8" s="15" customFormat="1" x14ac:dyDescent="0.25">
      <c r="C30" s="15" t="s">
        <v>441</v>
      </c>
      <c r="D30" s="15" t="s">
        <v>522</v>
      </c>
      <c r="F30" s="15" t="s">
        <v>38</v>
      </c>
    </row>
    <row r="31" spans="3:8" s="15" customFormat="1" x14ac:dyDescent="0.25">
      <c r="C31" s="15" t="s">
        <v>442</v>
      </c>
      <c r="D31" s="15" t="s">
        <v>523</v>
      </c>
      <c r="F31" s="15" t="s">
        <v>39</v>
      </c>
    </row>
    <row r="32" spans="3:8" s="15" customFormat="1" x14ac:dyDescent="0.25">
      <c r="C32" s="15" t="s">
        <v>443</v>
      </c>
      <c r="D32" s="15" t="s">
        <v>524</v>
      </c>
      <c r="F32" s="15" t="s">
        <v>40</v>
      </c>
    </row>
    <row r="33" spans="1:23" x14ac:dyDescent="0.25">
      <c r="A33" s="15"/>
      <c r="C33" s="15" t="s">
        <v>444</v>
      </c>
      <c r="D33" s="15" t="s">
        <v>525</v>
      </c>
      <c r="F33" s="15" t="s">
        <v>41</v>
      </c>
      <c r="H33" s="15"/>
      <c r="I33" s="15"/>
      <c r="J33" s="15"/>
      <c r="O33" s="15"/>
      <c r="W33" s="15"/>
    </row>
    <row r="34" spans="1:23" x14ac:dyDescent="0.25">
      <c r="A34" s="15"/>
      <c r="C34" s="15" t="s">
        <v>445</v>
      </c>
      <c r="D34" s="15" t="s">
        <v>526</v>
      </c>
      <c r="F34" s="15" t="s">
        <v>42</v>
      </c>
      <c r="H34" s="15"/>
      <c r="I34" s="15"/>
      <c r="J34" s="15"/>
      <c r="O34" s="15"/>
      <c r="W34" s="15"/>
    </row>
    <row r="35" spans="1:23" x14ac:dyDescent="0.25">
      <c r="A35" s="15"/>
      <c r="C35" s="15" t="s">
        <v>446</v>
      </c>
      <c r="D35" s="15" t="s">
        <v>527</v>
      </c>
      <c r="F35" s="15" t="s">
        <v>43</v>
      </c>
      <c r="H35" s="15"/>
      <c r="I35" s="15"/>
      <c r="J35" s="15"/>
      <c r="O35" s="15"/>
      <c r="W35" s="15"/>
    </row>
    <row r="36" spans="1:23" x14ac:dyDescent="0.25">
      <c r="A36" s="15"/>
      <c r="C36" s="15" t="s">
        <v>447</v>
      </c>
      <c r="D36" s="15" t="s">
        <v>528</v>
      </c>
      <c r="F36" s="15" t="s">
        <v>44</v>
      </c>
      <c r="H36" s="15"/>
      <c r="I36" s="15"/>
      <c r="J36" s="15"/>
      <c r="O36" s="15"/>
      <c r="W36" s="15"/>
    </row>
    <row r="37" spans="1:23" x14ac:dyDescent="0.25">
      <c r="A37" s="15"/>
      <c r="C37" s="15" t="s">
        <v>448</v>
      </c>
      <c r="D37" s="15" t="s">
        <v>529</v>
      </c>
      <c r="F37" s="15" t="s">
        <v>45</v>
      </c>
      <c r="H37" s="15"/>
      <c r="I37" s="15"/>
      <c r="J37" s="15"/>
      <c r="O37" s="15"/>
      <c r="W37" s="15"/>
    </row>
    <row r="38" spans="1:23" x14ac:dyDescent="0.25">
      <c r="A38" s="15"/>
      <c r="C38" s="15" t="s">
        <v>449</v>
      </c>
      <c r="D38" s="15" t="s">
        <v>530</v>
      </c>
      <c r="F38" s="15" t="s">
        <v>46</v>
      </c>
      <c r="H38" s="15"/>
      <c r="I38" s="15"/>
      <c r="J38" s="15"/>
      <c r="O38" s="15"/>
      <c r="W38" s="15"/>
    </row>
    <row r="39" spans="1:23" x14ac:dyDescent="0.25">
      <c r="A39" s="15"/>
      <c r="C39" s="15" t="s">
        <v>450</v>
      </c>
      <c r="D39" s="15" t="s">
        <v>531</v>
      </c>
      <c r="F39" s="15" t="s">
        <v>47</v>
      </c>
      <c r="H39" s="15"/>
      <c r="I39" s="15"/>
      <c r="J39" s="15"/>
      <c r="O39" s="15"/>
      <c r="W39" s="15"/>
    </row>
    <row r="40" spans="1:23" x14ac:dyDescent="0.25">
      <c r="A40" s="15"/>
      <c r="C40" s="15" t="s">
        <v>451</v>
      </c>
      <c r="D40" s="15" t="s">
        <v>532</v>
      </c>
      <c r="F40" s="15" t="s">
        <v>48</v>
      </c>
      <c r="H40" s="15"/>
      <c r="I40" s="15"/>
      <c r="J40" s="15"/>
      <c r="O40" s="15"/>
      <c r="W40" s="15"/>
    </row>
    <row r="41" spans="1:23" x14ac:dyDescent="0.25">
      <c r="A41" s="15"/>
      <c r="C41" s="15" t="s">
        <v>452</v>
      </c>
      <c r="D41" s="15" t="s">
        <v>533</v>
      </c>
      <c r="F41" s="15" t="s">
        <v>49</v>
      </c>
      <c r="H41" s="15"/>
      <c r="I41" s="15"/>
      <c r="J41" s="15"/>
      <c r="O41" s="15"/>
      <c r="W41" s="15"/>
    </row>
    <row r="42" spans="1:23" x14ac:dyDescent="0.25">
      <c r="A42" s="15"/>
      <c r="C42" s="15" t="s">
        <v>453</v>
      </c>
      <c r="D42" s="15" t="s">
        <v>534</v>
      </c>
      <c r="F42" s="15" t="s">
        <v>50</v>
      </c>
      <c r="H42" s="15"/>
      <c r="I42" s="15"/>
      <c r="J42" s="15"/>
      <c r="O42" s="15"/>
      <c r="W42" s="15"/>
    </row>
    <row r="43" spans="1:23" x14ac:dyDescent="0.25">
      <c r="A43" s="15"/>
      <c r="C43" s="15" t="s">
        <v>454</v>
      </c>
      <c r="D43" s="15" t="s">
        <v>535</v>
      </c>
      <c r="F43" s="15" t="s">
        <v>51</v>
      </c>
      <c r="H43" s="15"/>
      <c r="I43" s="15"/>
      <c r="J43" s="15"/>
      <c r="O43" s="15"/>
      <c r="W43" s="15"/>
    </row>
    <row r="44" spans="1:23" x14ac:dyDescent="0.25">
      <c r="A44" s="15"/>
      <c r="C44" s="15" t="s">
        <v>455</v>
      </c>
      <c r="D44" s="15" t="s">
        <v>536</v>
      </c>
      <c r="F44" s="15" t="s">
        <v>52</v>
      </c>
      <c r="H44" s="15"/>
      <c r="I44" s="15"/>
      <c r="J44" s="15"/>
      <c r="O44" s="15"/>
      <c r="W44" s="15"/>
    </row>
    <row r="45" spans="1:23" x14ac:dyDescent="0.25">
      <c r="C45" s="15" t="s">
        <v>456</v>
      </c>
      <c r="D45" s="15" t="s">
        <v>537</v>
      </c>
      <c r="F45" t="s">
        <v>53</v>
      </c>
    </row>
    <row r="46" spans="1:23" x14ac:dyDescent="0.25">
      <c r="A46" s="15"/>
      <c r="C46" s="15" t="s">
        <v>457</v>
      </c>
      <c r="D46" s="15" t="s">
        <v>538</v>
      </c>
      <c r="F46" s="15" t="s">
        <v>54</v>
      </c>
      <c r="H46" s="15"/>
      <c r="I46" s="15"/>
      <c r="J46" s="15"/>
      <c r="O46" s="15"/>
      <c r="W46" s="15"/>
    </row>
    <row r="47" spans="1:23" x14ac:dyDescent="0.25">
      <c r="A47" s="15"/>
      <c r="C47" s="15" t="s">
        <v>458</v>
      </c>
      <c r="D47" s="15" t="s">
        <v>539</v>
      </c>
      <c r="F47" s="15" t="s">
        <v>55</v>
      </c>
      <c r="H47" s="15"/>
      <c r="I47" s="15"/>
      <c r="J47" s="15"/>
      <c r="O47" s="15"/>
      <c r="W47" s="15"/>
    </row>
    <row r="48" spans="1:23" x14ac:dyDescent="0.25">
      <c r="A48" s="15"/>
      <c r="C48" s="15" t="s">
        <v>459</v>
      </c>
      <c r="D48" s="15" t="s">
        <v>540</v>
      </c>
      <c r="F48" s="15" t="s">
        <v>56</v>
      </c>
      <c r="H48" s="15"/>
      <c r="I48" s="15"/>
      <c r="J48" s="15"/>
      <c r="O48" s="15"/>
      <c r="W48" s="15"/>
    </row>
    <row r="49" spans="3:6" s="15" customFormat="1" x14ac:dyDescent="0.25">
      <c r="C49" s="15" t="s">
        <v>460</v>
      </c>
      <c r="D49" s="15" t="s">
        <v>541</v>
      </c>
      <c r="F49" s="15" t="s">
        <v>57</v>
      </c>
    </row>
    <row r="50" spans="3:6" s="15" customFormat="1" x14ac:dyDescent="0.25">
      <c r="C50" s="15" t="s">
        <v>461</v>
      </c>
      <c r="D50" s="15" t="s">
        <v>542</v>
      </c>
      <c r="F50" s="15" t="s">
        <v>58</v>
      </c>
    </row>
    <row r="51" spans="3:6" s="15" customFormat="1" x14ac:dyDescent="0.25">
      <c r="C51" s="15" t="s">
        <v>462</v>
      </c>
      <c r="D51" s="15" t="s">
        <v>543</v>
      </c>
      <c r="F51" s="15" t="s">
        <v>59</v>
      </c>
    </row>
    <row r="52" spans="3:6" s="15" customFormat="1" x14ac:dyDescent="0.25">
      <c r="C52" s="15" t="s">
        <v>463</v>
      </c>
      <c r="D52" s="15" t="s">
        <v>544</v>
      </c>
      <c r="F52" s="15" t="s">
        <v>60</v>
      </c>
    </row>
    <row r="53" spans="3:6" s="15" customFormat="1" x14ac:dyDescent="0.25">
      <c r="C53" s="15" t="s">
        <v>464</v>
      </c>
      <c r="D53" s="15" t="s">
        <v>545</v>
      </c>
      <c r="F53" s="15" t="s">
        <v>61</v>
      </c>
    </row>
    <row r="54" spans="3:6" s="15" customFormat="1" x14ac:dyDescent="0.25">
      <c r="C54" s="15" t="s">
        <v>465</v>
      </c>
      <c r="D54" s="15" t="s">
        <v>546</v>
      </c>
      <c r="F54" s="15" t="s">
        <v>62</v>
      </c>
    </row>
    <row r="55" spans="3:6" s="15" customFormat="1" x14ac:dyDescent="0.25">
      <c r="C55" s="15" t="s">
        <v>466</v>
      </c>
      <c r="D55" s="15" t="s">
        <v>547</v>
      </c>
      <c r="F55" s="15" t="s">
        <v>63</v>
      </c>
    </row>
    <row r="56" spans="3:6" s="15" customFormat="1" x14ac:dyDescent="0.25">
      <c r="C56" s="15" t="s">
        <v>467</v>
      </c>
      <c r="D56" s="15" t="s">
        <v>548</v>
      </c>
      <c r="F56" s="15" t="s">
        <v>64</v>
      </c>
    </row>
    <row r="57" spans="3:6" s="15" customFormat="1" x14ac:dyDescent="0.25">
      <c r="C57" s="15" t="s">
        <v>468</v>
      </c>
      <c r="D57" s="15" t="s">
        <v>549</v>
      </c>
      <c r="F57" s="15" t="s">
        <v>65</v>
      </c>
    </row>
    <row r="58" spans="3:6" s="15" customFormat="1" x14ac:dyDescent="0.25">
      <c r="C58" s="15" t="s">
        <v>469</v>
      </c>
      <c r="D58" s="15" t="s">
        <v>550</v>
      </c>
      <c r="F58" s="15" t="s">
        <v>66</v>
      </c>
    </row>
    <row r="59" spans="3:6" s="15" customFormat="1" x14ac:dyDescent="0.25">
      <c r="C59" s="15" t="s">
        <v>470</v>
      </c>
      <c r="D59" s="15" t="s">
        <v>551</v>
      </c>
      <c r="F59" s="15" t="s">
        <v>67</v>
      </c>
    </row>
    <row r="60" spans="3:6" s="15" customFormat="1" x14ac:dyDescent="0.25">
      <c r="C60" s="15" t="s">
        <v>471</v>
      </c>
      <c r="D60" s="15" t="s">
        <v>552</v>
      </c>
      <c r="F60" s="15" t="s">
        <v>68</v>
      </c>
    </row>
    <row r="61" spans="3:6" s="15" customFormat="1" x14ac:dyDescent="0.25">
      <c r="C61" s="15" t="s">
        <v>472</v>
      </c>
      <c r="D61" s="15" t="s">
        <v>553</v>
      </c>
      <c r="F61" s="15" t="s">
        <v>69</v>
      </c>
    </row>
    <row r="62" spans="3:6" s="15" customFormat="1" x14ac:dyDescent="0.25">
      <c r="C62" s="15" t="s">
        <v>473</v>
      </c>
      <c r="D62" s="15" t="s">
        <v>554</v>
      </c>
      <c r="F62" s="15" t="s">
        <v>70</v>
      </c>
    </row>
    <row r="63" spans="3:6" s="15" customFormat="1" x14ac:dyDescent="0.25">
      <c r="C63" s="15" t="s">
        <v>474</v>
      </c>
      <c r="D63" s="15" t="s">
        <v>555</v>
      </c>
      <c r="F63" s="15" t="s">
        <v>71</v>
      </c>
    </row>
    <row r="64" spans="3:6" s="15" customFormat="1" x14ac:dyDescent="0.25">
      <c r="C64" s="15" t="s">
        <v>475</v>
      </c>
      <c r="D64" s="15" t="s">
        <v>556</v>
      </c>
      <c r="F64" s="15" t="s">
        <v>72</v>
      </c>
    </row>
    <row r="65" spans="3:6" s="15" customFormat="1" x14ac:dyDescent="0.25">
      <c r="C65" s="15" t="s">
        <v>476</v>
      </c>
      <c r="D65" s="15" t="s">
        <v>557</v>
      </c>
      <c r="F65" s="15" t="s">
        <v>73</v>
      </c>
    </row>
    <row r="66" spans="3:6" s="15" customFormat="1" x14ac:dyDescent="0.25">
      <c r="C66" s="15" t="s">
        <v>477</v>
      </c>
      <c r="D66" s="15" t="s">
        <v>558</v>
      </c>
      <c r="F66" s="15" t="s">
        <v>74</v>
      </c>
    </row>
    <row r="67" spans="3:6" s="15" customFormat="1" x14ac:dyDescent="0.25">
      <c r="C67" s="15" t="s">
        <v>478</v>
      </c>
      <c r="D67" s="15" t="s">
        <v>559</v>
      </c>
      <c r="F67" s="15" t="s">
        <v>75</v>
      </c>
    </row>
    <row r="68" spans="3:6" s="15" customFormat="1" x14ac:dyDescent="0.25">
      <c r="C68" s="15" t="s">
        <v>479</v>
      </c>
      <c r="D68" s="15" t="s">
        <v>560</v>
      </c>
      <c r="F68" s="15" t="s">
        <v>76</v>
      </c>
    </row>
    <row r="69" spans="3:6" s="15" customFormat="1" x14ac:dyDescent="0.25">
      <c r="C69" s="15" t="s">
        <v>480</v>
      </c>
      <c r="D69" s="15" t="s">
        <v>561</v>
      </c>
      <c r="F69" s="15" t="s">
        <v>77</v>
      </c>
    </row>
    <row r="70" spans="3:6" s="15" customFormat="1" x14ac:dyDescent="0.25">
      <c r="C70" s="15" t="s">
        <v>481</v>
      </c>
      <c r="D70" s="15" t="s">
        <v>562</v>
      </c>
      <c r="F70" s="15" t="s">
        <v>78</v>
      </c>
    </row>
    <row r="71" spans="3:6" s="15" customFormat="1" x14ac:dyDescent="0.25">
      <c r="C71" s="15" t="s">
        <v>482</v>
      </c>
      <c r="D71" s="15" t="s">
        <v>563</v>
      </c>
      <c r="F71" s="15" t="s">
        <v>79</v>
      </c>
    </row>
    <row r="72" spans="3:6" s="15" customFormat="1" x14ac:dyDescent="0.25">
      <c r="C72" s="15" t="s">
        <v>483</v>
      </c>
      <c r="D72" s="15" t="s">
        <v>564</v>
      </c>
      <c r="F72" s="15" t="s">
        <v>80</v>
      </c>
    </row>
    <row r="73" spans="3:6" s="15" customFormat="1" x14ac:dyDescent="0.25">
      <c r="C73" s="15" t="s">
        <v>484</v>
      </c>
      <c r="D73" s="15" t="s">
        <v>565</v>
      </c>
      <c r="F73" s="15" t="s">
        <v>81</v>
      </c>
    </row>
    <row r="74" spans="3:6" s="15" customFormat="1" x14ac:dyDescent="0.25">
      <c r="C74" s="15" t="s">
        <v>485</v>
      </c>
      <c r="D74" s="15" t="s">
        <v>566</v>
      </c>
      <c r="F74" s="15" t="s">
        <v>82</v>
      </c>
    </row>
    <row r="75" spans="3:6" s="15" customFormat="1" x14ac:dyDescent="0.25">
      <c r="C75" s="15" t="s">
        <v>486</v>
      </c>
      <c r="D75" s="15" t="s">
        <v>567</v>
      </c>
      <c r="F75" s="15" t="s">
        <v>83</v>
      </c>
    </row>
    <row r="76" spans="3:6" s="15" customFormat="1" x14ac:dyDescent="0.25">
      <c r="C76" s="15" t="s">
        <v>487</v>
      </c>
      <c r="D76" s="15" t="s">
        <v>568</v>
      </c>
      <c r="F76" s="15" t="s">
        <v>84</v>
      </c>
    </row>
    <row r="77" spans="3:6" s="15" customFormat="1" x14ac:dyDescent="0.25">
      <c r="C77" s="15" t="s">
        <v>488</v>
      </c>
      <c r="D77" s="15" t="s">
        <v>569</v>
      </c>
      <c r="F77" s="15" t="s">
        <v>85</v>
      </c>
    </row>
    <row r="78" spans="3:6" s="15" customFormat="1" x14ac:dyDescent="0.25">
      <c r="C78" s="15" t="s">
        <v>489</v>
      </c>
      <c r="D78" s="15" t="s">
        <v>570</v>
      </c>
      <c r="F78" s="15" t="s">
        <v>86</v>
      </c>
    </row>
    <row r="79" spans="3:6" s="15" customFormat="1" x14ac:dyDescent="0.25">
      <c r="C79" s="15" t="s">
        <v>490</v>
      </c>
      <c r="D79" s="15" t="s">
        <v>571</v>
      </c>
      <c r="F79" s="15" t="s">
        <v>87</v>
      </c>
    </row>
    <row r="80" spans="3:6" s="15" customFormat="1" x14ac:dyDescent="0.25">
      <c r="F80" s="15" t="s">
        <v>88</v>
      </c>
    </row>
    <row r="81" spans="1:23" x14ac:dyDescent="0.25">
      <c r="A81" s="15"/>
      <c r="F81" s="15" t="s">
        <v>90</v>
      </c>
      <c r="H81" s="15"/>
      <c r="I81" s="15"/>
      <c r="J81" s="15"/>
      <c r="O81" s="15"/>
      <c r="W81" s="15"/>
    </row>
    <row r="82" spans="1:23" x14ac:dyDescent="0.25">
      <c r="A82" s="15"/>
      <c r="F82" s="15" t="s">
        <v>91</v>
      </c>
      <c r="H82" s="15"/>
      <c r="I82" s="15"/>
      <c r="J82" s="15"/>
      <c r="O82" s="15"/>
      <c r="W82" s="15"/>
    </row>
    <row r="83" spans="1:23" x14ac:dyDescent="0.25">
      <c r="A83" s="15"/>
      <c r="F83" s="15" t="s">
        <v>92</v>
      </c>
      <c r="H83" s="15"/>
      <c r="I83" s="15"/>
      <c r="J83" s="15"/>
      <c r="O83" s="15"/>
      <c r="W83" s="15"/>
    </row>
    <row r="84" spans="1:23" x14ac:dyDescent="0.25">
      <c r="A84" s="15"/>
      <c r="F84" s="15" t="s">
        <v>93</v>
      </c>
      <c r="H84" s="15"/>
      <c r="I84" s="15"/>
      <c r="J84" s="15"/>
      <c r="O84" s="15"/>
      <c r="W84" s="15"/>
    </row>
    <row r="85" spans="1:23" x14ac:dyDescent="0.25">
      <c r="A85" s="15"/>
      <c r="F85" s="15" t="s">
        <v>94</v>
      </c>
      <c r="H85" s="15"/>
      <c r="I85" s="15"/>
      <c r="J85" s="15"/>
      <c r="O85" s="15"/>
      <c r="W85" s="15"/>
    </row>
    <row r="86" spans="1:23" x14ac:dyDescent="0.25">
      <c r="A86" s="15"/>
      <c r="F86" s="15" t="s">
        <v>95</v>
      </c>
      <c r="H86" s="15"/>
      <c r="I86" s="15"/>
      <c r="J86" s="15"/>
      <c r="O86" s="15"/>
      <c r="W86" s="15"/>
    </row>
    <row r="87" spans="1:23" x14ac:dyDescent="0.25">
      <c r="A87" s="15"/>
      <c r="F87" s="15" t="s">
        <v>96</v>
      </c>
      <c r="H87" s="15"/>
      <c r="I87" s="15"/>
      <c r="J87" s="15"/>
      <c r="O87" s="15"/>
      <c r="W87" s="15"/>
    </row>
    <row r="88" spans="1:23" x14ac:dyDescent="0.25">
      <c r="A88" s="15"/>
      <c r="F88" s="15" t="s">
        <v>97</v>
      </c>
      <c r="H88" s="15"/>
      <c r="I88" s="15"/>
      <c r="J88" s="15"/>
      <c r="O88" s="15"/>
      <c r="W88" s="15"/>
    </row>
    <row r="89" spans="1:23" x14ac:dyDescent="0.25">
      <c r="A89" s="15"/>
      <c r="F89" s="15" t="s">
        <v>98</v>
      </c>
      <c r="H89" s="15"/>
      <c r="I89" s="15"/>
      <c r="J89" s="15"/>
      <c r="O89" s="15"/>
      <c r="W89" s="15"/>
    </row>
    <row r="90" spans="1:23" x14ac:dyDescent="0.25">
      <c r="A90" s="15"/>
      <c r="F90" s="15" t="s">
        <v>99</v>
      </c>
      <c r="H90" s="15"/>
      <c r="I90" s="15"/>
      <c r="J90" s="15"/>
      <c r="O90" s="15"/>
      <c r="W90" s="15"/>
    </row>
    <row r="91" spans="1:23" x14ac:dyDescent="0.25">
      <c r="A91" s="15"/>
      <c r="F91" s="15" t="s">
        <v>100</v>
      </c>
      <c r="H91" s="15"/>
      <c r="I91" s="15"/>
      <c r="J91" s="15"/>
      <c r="O91" s="15"/>
      <c r="W91" s="15"/>
    </row>
    <row r="92" spans="1:23" x14ac:dyDescent="0.25">
      <c r="A92" s="15"/>
      <c r="F92" s="15" t="s">
        <v>101</v>
      </c>
      <c r="H92" s="15"/>
      <c r="I92" s="15"/>
      <c r="J92" s="15"/>
      <c r="O92" s="15"/>
      <c r="W92" s="15"/>
    </row>
    <row r="93" spans="1:23" x14ac:dyDescent="0.25">
      <c r="A93" s="15"/>
      <c r="F93" s="15" t="s">
        <v>102</v>
      </c>
      <c r="H93" s="15"/>
      <c r="I93" s="15"/>
      <c r="J93" s="15"/>
      <c r="O93" s="15"/>
      <c r="W93" s="15"/>
    </row>
    <row r="94" spans="1:23" x14ac:dyDescent="0.25">
      <c r="A94" s="15"/>
      <c r="F94" s="15" t="s">
        <v>103</v>
      </c>
      <c r="H94" s="15"/>
      <c r="I94" s="15"/>
      <c r="J94" s="15"/>
      <c r="O94" s="15"/>
      <c r="W94" s="15"/>
    </row>
    <row r="95" spans="1:23" x14ac:dyDescent="0.25">
      <c r="F95" t="s">
        <v>104</v>
      </c>
    </row>
    <row r="96" spans="1:23" x14ac:dyDescent="0.25">
      <c r="F96" t="s">
        <v>105</v>
      </c>
    </row>
    <row r="97" spans="1:23" x14ac:dyDescent="0.25">
      <c r="F97" t="s">
        <v>106</v>
      </c>
    </row>
    <row r="98" spans="1:23" x14ac:dyDescent="0.25">
      <c r="A98" s="15"/>
      <c r="F98" s="15" t="s">
        <v>107</v>
      </c>
      <c r="H98" s="15"/>
      <c r="I98" s="15"/>
      <c r="J98" s="15"/>
      <c r="O98" s="15"/>
      <c r="W98" s="15"/>
    </row>
    <row r="99" spans="1:23" x14ac:dyDescent="0.25">
      <c r="A99" s="15"/>
      <c r="F99" s="15" t="s">
        <v>108</v>
      </c>
      <c r="H99" s="15"/>
      <c r="I99" s="15"/>
      <c r="J99" s="15"/>
      <c r="O99" s="15"/>
      <c r="W99" s="15"/>
    </row>
    <row r="100" spans="1:23" x14ac:dyDescent="0.25">
      <c r="A100" s="15"/>
      <c r="F100" s="15" t="s">
        <v>109</v>
      </c>
      <c r="H100" s="15"/>
      <c r="I100" s="15"/>
      <c r="J100" s="15"/>
      <c r="O100" s="15"/>
      <c r="W100" s="15"/>
    </row>
    <row r="101" spans="1:23" x14ac:dyDescent="0.25">
      <c r="A101" s="15"/>
      <c r="F101" s="15" t="s">
        <v>110</v>
      </c>
      <c r="H101" s="15"/>
      <c r="I101" s="15"/>
      <c r="J101" s="15"/>
      <c r="O101" s="15"/>
      <c r="W101" s="15"/>
    </row>
    <row r="102" spans="1:23" x14ac:dyDescent="0.25">
      <c r="A102" s="15"/>
      <c r="F102" s="15" t="s">
        <v>111</v>
      </c>
      <c r="H102" s="15"/>
      <c r="I102" s="15"/>
      <c r="J102" s="15"/>
      <c r="O102" s="15"/>
      <c r="W102" s="15"/>
    </row>
    <row r="103" spans="1:23" x14ac:dyDescent="0.25">
      <c r="A103" s="15"/>
      <c r="F103" s="15" t="s">
        <v>112</v>
      </c>
      <c r="H103" s="15"/>
      <c r="I103" s="15"/>
      <c r="J103" s="15"/>
      <c r="O103" s="15"/>
      <c r="W103" s="15"/>
    </row>
    <row r="104" spans="1:23" x14ac:dyDescent="0.25">
      <c r="A104" s="15"/>
      <c r="F104" s="15" t="s">
        <v>113</v>
      </c>
      <c r="H104" s="15"/>
      <c r="I104" s="15"/>
      <c r="J104" s="15"/>
      <c r="O104" s="15"/>
      <c r="W104" s="15"/>
    </row>
    <row r="105" spans="1:23" x14ac:dyDescent="0.25">
      <c r="A105" s="15"/>
      <c r="F105" s="15" t="s">
        <v>114</v>
      </c>
      <c r="H105" s="15"/>
      <c r="I105" s="15"/>
      <c r="J105" s="15"/>
      <c r="O105" s="15"/>
      <c r="W105" s="15"/>
    </row>
    <row r="106" spans="1:23" x14ac:dyDescent="0.25">
      <c r="A106" s="15"/>
      <c r="F106" s="15" t="s">
        <v>115</v>
      </c>
      <c r="H106" s="15"/>
      <c r="I106" s="15"/>
      <c r="J106" s="15"/>
      <c r="O106" s="15"/>
      <c r="W106" s="15"/>
    </row>
    <row r="107" spans="1:23" x14ac:dyDescent="0.25">
      <c r="A107" s="15"/>
      <c r="F107" s="15" t="s">
        <v>116</v>
      </c>
      <c r="H107" s="15"/>
      <c r="I107" s="15"/>
      <c r="J107" s="15"/>
      <c r="O107" s="15"/>
      <c r="W107" s="15"/>
    </row>
    <row r="108" spans="1:23" x14ac:dyDescent="0.25">
      <c r="A108" s="15"/>
      <c r="F108" s="15" t="s">
        <v>117</v>
      </c>
      <c r="H108" s="15"/>
      <c r="I108" s="15"/>
      <c r="J108" s="15"/>
      <c r="O108" s="15"/>
      <c r="W108" s="15"/>
    </row>
    <row r="109" spans="1:23" x14ac:dyDescent="0.25">
      <c r="A109" s="15"/>
      <c r="F109" s="15" t="s">
        <v>118</v>
      </c>
      <c r="H109" s="15"/>
      <c r="I109" s="15"/>
      <c r="J109" s="15"/>
      <c r="O109" s="15"/>
      <c r="W109" s="15"/>
    </row>
    <row r="110" spans="1:23" x14ac:dyDescent="0.25">
      <c r="F110" t="s">
        <v>119</v>
      </c>
    </row>
    <row r="111" spans="1:23" x14ac:dyDescent="0.25">
      <c r="F111" t="s">
        <v>120</v>
      </c>
    </row>
    <row r="112" spans="1:23" x14ac:dyDescent="0.25">
      <c r="F112" t="s">
        <v>121</v>
      </c>
    </row>
    <row r="113" spans="1:23" x14ac:dyDescent="0.25">
      <c r="A113" s="15"/>
      <c r="F113" s="15" t="s">
        <v>122</v>
      </c>
      <c r="H113" s="15"/>
      <c r="I113" s="15"/>
      <c r="J113" s="15"/>
      <c r="O113" s="15"/>
      <c r="W113" s="15"/>
    </row>
    <row r="114" spans="1:23" x14ac:dyDescent="0.25">
      <c r="A114" s="15"/>
      <c r="F114" s="15" t="s">
        <v>123</v>
      </c>
      <c r="H114" s="15"/>
      <c r="I114" s="15"/>
      <c r="J114" s="15"/>
      <c r="O114" s="15"/>
      <c r="W114" s="15"/>
    </row>
    <row r="115" spans="1:23" x14ac:dyDescent="0.25">
      <c r="A115" s="15"/>
      <c r="F115" s="15" t="s">
        <v>124</v>
      </c>
      <c r="H115" s="15"/>
      <c r="I115" s="15"/>
      <c r="J115" s="15"/>
      <c r="O115" s="15"/>
      <c r="W115" s="15"/>
    </row>
    <row r="116" spans="1:23" x14ac:dyDescent="0.25">
      <c r="F116" t="s">
        <v>125</v>
      </c>
    </row>
    <row r="117" spans="1:23" x14ac:dyDescent="0.25">
      <c r="F117" t="s">
        <v>126</v>
      </c>
    </row>
    <row r="118" spans="1:23" x14ac:dyDescent="0.25">
      <c r="F118" t="s">
        <v>127</v>
      </c>
    </row>
    <row r="119" spans="1:23" x14ac:dyDescent="0.25">
      <c r="F119" t="s">
        <v>128</v>
      </c>
    </row>
    <row r="120" spans="1:23" x14ac:dyDescent="0.25">
      <c r="F120" t="s">
        <v>129</v>
      </c>
    </row>
    <row r="121" spans="1:23" x14ac:dyDescent="0.25">
      <c r="F121" t="s">
        <v>130</v>
      </c>
    </row>
    <row r="122" spans="1:23" x14ac:dyDescent="0.25">
      <c r="F122" t="s">
        <v>131</v>
      </c>
    </row>
    <row r="123" spans="1:23" x14ac:dyDescent="0.25">
      <c r="F123" t="s">
        <v>132</v>
      </c>
    </row>
    <row r="124" spans="1:23" x14ac:dyDescent="0.25">
      <c r="F124" t="s">
        <v>133</v>
      </c>
    </row>
    <row r="125" spans="1:23" x14ac:dyDescent="0.25">
      <c r="F125" t="s">
        <v>134</v>
      </c>
    </row>
    <row r="126" spans="1:23" x14ac:dyDescent="0.25">
      <c r="F126" t="s">
        <v>135</v>
      </c>
    </row>
    <row r="127" spans="1:23" x14ac:dyDescent="0.25">
      <c r="F127" t="s">
        <v>136</v>
      </c>
    </row>
    <row r="128" spans="1:23" x14ac:dyDescent="0.25">
      <c r="F128" t="s">
        <v>137</v>
      </c>
    </row>
    <row r="129" spans="6:6" x14ac:dyDescent="0.25">
      <c r="F129" t="s">
        <v>138</v>
      </c>
    </row>
    <row r="130" spans="6:6" x14ac:dyDescent="0.25">
      <c r="F130" t="s">
        <v>139</v>
      </c>
    </row>
    <row r="131" spans="6:6" x14ac:dyDescent="0.25">
      <c r="F131" t="s">
        <v>140</v>
      </c>
    </row>
    <row r="132" spans="6:6" x14ac:dyDescent="0.25">
      <c r="F132" t="s">
        <v>141</v>
      </c>
    </row>
    <row r="133" spans="6:6" x14ac:dyDescent="0.25">
      <c r="F133" t="s">
        <v>142</v>
      </c>
    </row>
    <row r="134" spans="6:6" x14ac:dyDescent="0.25">
      <c r="F134" t="s">
        <v>143</v>
      </c>
    </row>
    <row r="135" spans="6:6" x14ac:dyDescent="0.25">
      <c r="F135" t="s">
        <v>144</v>
      </c>
    </row>
    <row r="136" spans="6:6" x14ac:dyDescent="0.25">
      <c r="F136" t="s">
        <v>145</v>
      </c>
    </row>
    <row r="137" spans="6:6" x14ac:dyDescent="0.25">
      <c r="F137" t="s">
        <v>146</v>
      </c>
    </row>
    <row r="138" spans="6:6" x14ac:dyDescent="0.25">
      <c r="F138" t="s">
        <v>147</v>
      </c>
    </row>
    <row r="139" spans="6:6" x14ac:dyDescent="0.25">
      <c r="F139" t="s">
        <v>148</v>
      </c>
    </row>
    <row r="140" spans="6:6" x14ac:dyDescent="0.25">
      <c r="F140" t="s">
        <v>149</v>
      </c>
    </row>
    <row r="141" spans="6:6" x14ac:dyDescent="0.25">
      <c r="F141" t="s">
        <v>150</v>
      </c>
    </row>
    <row r="142" spans="6:6" x14ac:dyDescent="0.25">
      <c r="F142" t="s">
        <v>151</v>
      </c>
    </row>
    <row r="143" spans="6:6" x14ac:dyDescent="0.25">
      <c r="F143" t="s">
        <v>152</v>
      </c>
    </row>
    <row r="144" spans="6:6" x14ac:dyDescent="0.25">
      <c r="F144" t="s">
        <v>153</v>
      </c>
    </row>
    <row r="145" spans="6:6" x14ac:dyDescent="0.25">
      <c r="F145" t="s">
        <v>154</v>
      </c>
    </row>
    <row r="146" spans="6:6" x14ac:dyDescent="0.25">
      <c r="F146" t="s">
        <v>155</v>
      </c>
    </row>
    <row r="147" spans="6:6" x14ac:dyDescent="0.25">
      <c r="F147" t="s">
        <v>156</v>
      </c>
    </row>
    <row r="148" spans="6:6" x14ac:dyDescent="0.25">
      <c r="F148" t="s">
        <v>157</v>
      </c>
    </row>
    <row r="149" spans="6:6" x14ac:dyDescent="0.25">
      <c r="F149" t="s">
        <v>158</v>
      </c>
    </row>
    <row r="150" spans="6:6" x14ac:dyDescent="0.25">
      <c r="F150" t="s">
        <v>159</v>
      </c>
    </row>
    <row r="151" spans="6:6" x14ac:dyDescent="0.25">
      <c r="F151" t="s">
        <v>160</v>
      </c>
    </row>
    <row r="152" spans="6:6" x14ac:dyDescent="0.25">
      <c r="F152" t="s">
        <v>161</v>
      </c>
    </row>
    <row r="153" spans="6:6" x14ac:dyDescent="0.25">
      <c r="F153" t="s">
        <v>162</v>
      </c>
    </row>
    <row r="154" spans="6:6" x14ac:dyDescent="0.25">
      <c r="F154" t="s">
        <v>163</v>
      </c>
    </row>
    <row r="155" spans="6:6" x14ac:dyDescent="0.25">
      <c r="F155" t="s">
        <v>164</v>
      </c>
    </row>
    <row r="156" spans="6:6" x14ac:dyDescent="0.25">
      <c r="F156" t="s">
        <v>165</v>
      </c>
    </row>
    <row r="157" spans="6:6" x14ac:dyDescent="0.25">
      <c r="F157" t="s">
        <v>166</v>
      </c>
    </row>
    <row r="158" spans="6:6" x14ac:dyDescent="0.25">
      <c r="F158" t="s">
        <v>167</v>
      </c>
    </row>
    <row r="159" spans="6:6" x14ac:dyDescent="0.25">
      <c r="F159" t="s">
        <v>168</v>
      </c>
    </row>
    <row r="160" spans="6:6" x14ac:dyDescent="0.25">
      <c r="F160" t="s">
        <v>169</v>
      </c>
    </row>
    <row r="161" spans="6:6" x14ac:dyDescent="0.25">
      <c r="F161" t="s">
        <v>170</v>
      </c>
    </row>
    <row r="162" spans="6:6" x14ac:dyDescent="0.25">
      <c r="F162" t="s">
        <v>171</v>
      </c>
    </row>
    <row r="163" spans="6:6" x14ac:dyDescent="0.25">
      <c r="F163" t="s">
        <v>172</v>
      </c>
    </row>
    <row r="164" spans="6:6" x14ac:dyDescent="0.25">
      <c r="F164" t="s">
        <v>173</v>
      </c>
    </row>
    <row r="165" spans="6:6" x14ac:dyDescent="0.25">
      <c r="F165" t="s">
        <v>174</v>
      </c>
    </row>
    <row r="166" spans="6:6" x14ac:dyDescent="0.25">
      <c r="F166" t="s">
        <v>175</v>
      </c>
    </row>
    <row r="167" spans="6:6" x14ac:dyDescent="0.25">
      <c r="F167" t="s">
        <v>176</v>
      </c>
    </row>
    <row r="168" spans="6:6" x14ac:dyDescent="0.25">
      <c r="F168" t="s">
        <v>177</v>
      </c>
    </row>
    <row r="169" spans="6:6" x14ac:dyDescent="0.25">
      <c r="F169" t="s">
        <v>178</v>
      </c>
    </row>
    <row r="170" spans="6:6" x14ac:dyDescent="0.25">
      <c r="F170" t="s">
        <v>179</v>
      </c>
    </row>
    <row r="171" spans="6:6" x14ac:dyDescent="0.25">
      <c r="F171" t="s">
        <v>180</v>
      </c>
    </row>
    <row r="172" spans="6:6" x14ac:dyDescent="0.25">
      <c r="F172" t="s">
        <v>181</v>
      </c>
    </row>
    <row r="173" spans="6:6" x14ac:dyDescent="0.25">
      <c r="F173" t="s">
        <v>182</v>
      </c>
    </row>
    <row r="174" spans="6:6" x14ac:dyDescent="0.25">
      <c r="F174" t="s">
        <v>183</v>
      </c>
    </row>
    <row r="175" spans="6:6" x14ac:dyDescent="0.25">
      <c r="F175" t="s">
        <v>184</v>
      </c>
    </row>
    <row r="176" spans="6:6" x14ac:dyDescent="0.25">
      <c r="F176" t="s">
        <v>185</v>
      </c>
    </row>
    <row r="177" spans="6:6" x14ac:dyDescent="0.25">
      <c r="F177" t="s">
        <v>186</v>
      </c>
    </row>
    <row r="178" spans="6:6" x14ac:dyDescent="0.25">
      <c r="F178" t="s">
        <v>187</v>
      </c>
    </row>
    <row r="179" spans="6:6" x14ac:dyDescent="0.25">
      <c r="F179" t="s">
        <v>188</v>
      </c>
    </row>
    <row r="180" spans="6:6" x14ac:dyDescent="0.25">
      <c r="F180" t="s">
        <v>189</v>
      </c>
    </row>
    <row r="181" spans="6:6" x14ac:dyDescent="0.25">
      <c r="F181" t="s">
        <v>190</v>
      </c>
    </row>
    <row r="182" spans="6:6" x14ac:dyDescent="0.25">
      <c r="F182" t="s">
        <v>191</v>
      </c>
    </row>
    <row r="183" spans="6:6" x14ac:dyDescent="0.25">
      <c r="F183" t="s">
        <v>192</v>
      </c>
    </row>
    <row r="184" spans="6:6" x14ac:dyDescent="0.25">
      <c r="F184" t="s">
        <v>193</v>
      </c>
    </row>
    <row r="185" spans="6:6" x14ac:dyDescent="0.25">
      <c r="F185" t="s">
        <v>194</v>
      </c>
    </row>
    <row r="186" spans="6:6" x14ac:dyDescent="0.25">
      <c r="F186" t="s">
        <v>195</v>
      </c>
    </row>
    <row r="187" spans="6:6" x14ac:dyDescent="0.25">
      <c r="F187" t="s">
        <v>196</v>
      </c>
    </row>
    <row r="188" spans="6:6" x14ac:dyDescent="0.25">
      <c r="F188" t="s">
        <v>197</v>
      </c>
    </row>
    <row r="189" spans="6:6" x14ac:dyDescent="0.25">
      <c r="F189" t="s">
        <v>198</v>
      </c>
    </row>
    <row r="190" spans="6:6" x14ac:dyDescent="0.25">
      <c r="F190" t="s">
        <v>199</v>
      </c>
    </row>
    <row r="191" spans="6:6" x14ac:dyDescent="0.25">
      <c r="F191" t="s">
        <v>200</v>
      </c>
    </row>
    <row r="192" spans="6:6" x14ac:dyDescent="0.25">
      <c r="F192" t="s">
        <v>201</v>
      </c>
    </row>
    <row r="193" spans="6:6" x14ac:dyDescent="0.25">
      <c r="F193" t="s">
        <v>202</v>
      </c>
    </row>
    <row r="194" spans="6:6" x14ac:dyDescent="0.25">
      <c r="F194" t="s">
        <v>203</v>
      </c>
    </row>
    <row r="195" spans="6:6" x14ac:dyDescent="0.25">
      <c r="F195" t="s">
        <v>204</v>
      </c>
    </row>
    <row r="196" spans="6:6" x14ac:dyDescent="0.25">
      <c r="F196" t="s">
        <v>205</v>
      </c>
    </row>
    <row r="197" spans="6:6" x14ac:dyDescent="0.25">
      <c r="F197" t="s">
        <v>206</v>
      </c>
    </row>
    <row r="198" spans="6:6" x14ac:dyDescent="0.25">
      <c r="F198" t="s">
        <v>207</v>
      </c>
    </row>
    <row r="199" spans="6:6" x14ac:dyDescent="0.25">
      <c r="F199" t="s">
        <v>208</v>
      </c>
    </row>
    <row r="200" spans="6:6" x14ac:dyDescent="0.25">
      <c r="F200" t="s">
        <v>209</v>
      </c>
    </row>
    <row r="201" spans="6:6" x14ac:dyDescent="0.25">
      <c r="F201" t="s">
        <v>210</v>
      </c>
    </row>
    <row r="202" spans="6:6" x14ac:dyDescent="0.25">
      <c r="F202" t="s">
        <v>211</v>
      </c>
    </row>
    <row r="203" spans="6:6" x14ac:dyDescent="0.25">
      <c r="F203" t="s">
        <v>212</v>
      </c>
    </row>
    <row r="204" spans="6:6" x14ac:dyDescent="0.25">
      <c r="F204" t="s">
        <v>213</v>
      </c>
    </row>
    <row r="205" spans="6:6" x14ac:dyDescent="0.25">
      <c r="F205" t="s">
        <v>214</v>
      </c>
    </row>
    <row r="206" spans="6:6" x14ac:dyDescent="0.25">
      <c r="F206" t="s">
        <v>215</v>
      </c>
    </row>
    <row r="207" spans="6:6" x14ac:dyDescent="0.25">
      <c r="F207" t="s">
        <v>216</v>
      </c>
    </row>
    <row r="208" spans="6:6" x14ac:dyDescent="0.25">
      <c r="F208" t="s">
        <v>217</v>
      </c>
    </row>
    <row r="209" spans="6:6" x14ac:dyDescent="0.25">
      <c r="F209" t="s">
        <v>218</v>
      </c>
    </row>
    <row r="210" spans="6:6" x14ac:dyDescent="0.25">
      <c r="F210" t="s">
        <v>219</v>
      </c>
    </row>
    <row r="211" spans="6:6" x14ac:dyDescent="0.25">
      <c r="F211" t="s">
        <v>220</v>
      </c>
    </row>
    <row r="212" spans="6:6" x14ac:dyDescent="0.25">
      <c r="F212" t="s">
        <v>221</v>
      </c>
    </row>
    <row r="213" spans="6:6" x14ac:dyDescent="0.25">
      <c r="F213" t="s">
        <v>222</v>
      </c>
    </row>
    <row r="214" spans="6:6" x14ac:dyDescent="0.25">
      <c r="F214" t="s">
        <v>223</v>
      </c>
    </row>
    <row r="215" spans="6:6" x14ac:dyDescent="0.25">
      <c r="F215" t="s">
        <v>224</v>
      </c>
    </row>
    <row r="216" spans="6:6" x14ac:dyDescent="0.25">
      <c r="F216" t="s">
        <v>225</v>
      </c>
    </row>
    <row r="217" spans="6:6" x14ac:dyDescent="0.25">
      <c r="F217" t="s">
        <v>226</v>
      </c>
    </row>
    <row r="218" spans="6:6" x14ac:dyDescent="0.25">
      <c r="F218" t="s">
        <v>227</v>
      </c>
    </row>
    <row r="219" spans="6:6" x14ac:dyDescent="0.25">
      <c r="F219" t="s">
        <v>228</v>
      </c>
    </row>
    <row r="220" spans="6:6" x14ac:dyDescent="0.25">
      <c r="F220" t="s">
        <v>229</v>
      </c>
    </row>
    <row r="221" spans="6:6" x14ac:dyDescent="0.25">
      <c r="F221" t="s">
        <v>230</v>
      </c>
    </row>
    <row r="222" spans="6:6" x14ac:dyDescent="0.25">
      <c r="F222" t="s">
        <v>231</v>
      </c>
    </row>
    <row r="223" spans="6:6" x14ac:dyDescent="0.25">
      <c r="F223" t="s">
        <v>232</v>
      </c>
    </row>
    <row r="224" spans="6:6" x14ac:dyDescent="0.25">
      <c r="F224" t="s">
        <v>233</v>
      </c>
    </row>
    <row r="225" spans="6:6" x14ac:dyDescent="0.25">
      <c r="F225" t="s">
        <v>234</v>
      </c>
    </row>
    <row r="226" spans="6:6" x14ac:dyDescent="0.25">
      <c r="F226" t="s">
        <v>235</v>
      </c>
    </row>
    <row r="227" spans="6:6" x14ac:dyDescent="0.25">
      <c r="F227" t="s">
        <v>236</v>
      </c>
    </row>
    <row r="228" spans="6:6" x14ac:dyDescent="0.25">
      <c r="F228" t="s">
        <v>237</v>
      </c>
    </row>
    <row r="229" spans="6:6" x14ac:dyDescent="0.25">
      <c r="F229" t="s">
        <v>238</v>
      </c>
    </row>
    <row r="230" spans="6:6" x14ac:dyDescent="0.25">
      <c r="F230" t="s">
        <v>239</v>
      </c>
    </row>
    <row r="231" spans="6:6" x14ac:dyDescent="0.25">
      <c r="F231" t="s">
        <v>240</v>
      </c>
    </row>
    <row r="232" spans="6:6" x14ac:dyDescent="0.25">
      <c r="F232" t="s">
        <v>241</v>
      </c>
    </row>
    <row r="233" spans="6:6" x14ac:dyDescent="0.25">
      <c r="F233" t="s">
        <v>242</v>
      </c>
    </row>
    <row r="234" spans="6:6" x14ac:dyDescent="0.25">
      <c r="F234" t="s">
        <v>243</v>
      </c>
    </row>
    <row r="235" spans="6:6" x14ac:dyDescent="0.25">
      <c r="F235" t="s">
        <v>244</v>
      </c>
    </row>
    <row r="236" spans="6:6" x14ac:dyDescent="0.25">
      <c r="F236" t="s">
        <v>245</v>
      </c>
    </row>
    <row r="237" spans="6:6" x14ac:dyDescent="0.25">
      <c r="F237" t="s">
        <v>246</v>
      </c>
    </row>
    <row r="238" spans="6:6" x14ac:dyDescent="0.25">
      <c r="F238" t="s">
        <v>247</v>
      </c>
    </row>
    <row r="239" spans="6:6" x14ac:dyDescent="0.25">
      <c r="F239" t="s">
        <v>248</v>
      </c>
    </row>
    <row r="240" spans="6:6" x14ac:dyDescent="0.25">
      <c r="F240" t="s">
        <v>249</v>
      </c>
    </row>
    <row r="241" spans="6:6" x14ac:dyDescent="0.25">
      <c r="F241" t="s">
        <v>250</v>
      </c>
    </row>
    <row r="242" spans="6:6" x14ac:dyDescent="0.25">
      <c r="F242" t="s">
        <v>251</v>
      </c>
    </row>
    <row r="243" spans="6:6" x14ac:dyDescent="0.25">
      <c r="F243" t="s">
        <v>252</v>
      </c>
    </row>
    <row r="244" spans="6:6" x14ac:dyDescent="0.25">
      <c r="F244" t="s">
        <v>253</v>
      </c>
    </row>
    <row r="245" spans="6:6" x14ac:dyDescent="0.25">
      <c r="F245" t="s">
        <v>254</v>
      </c>
    </row>
    <row r="246" spans="6:6" x14ac:dyDescent="0.25">
      <c r="F246" t="s">
        <v>255</v>
      </c>
    </row>
    <row r="247" spans="6:6" x14ac:dyDescent="0.25">
      <c r="F247" t="s">
        <v>256</v>
      </c>
    </row>
    <row r="248" spans="6:6" x14ac:dyDescent="0.25">
      <c r="F248" t="s">
        <v>257</v>
      </c>
    </row>
    <row r="249" spans="6:6" x14ac:dyDescent="0.25">
      <c r="F249" t="s">
        <v>258</v>
      </c>
    </row>
    <row r="250" spans="6:6" x14ac:dyDescent="0.25">
      <c r="F250" t="s">
        <v>259</v>
      </c>
    </row>
  </sheetData>
  <pageMargins left="0.7" right="0.7" top="0.78740157499999996" bottom="0.78740157499999996" header="0.3" footer="0.3"/>
  <pageSetup paperSize="9" orientation="portrait" r:id="rId1"/>
  <headerFooter>
    <oddFooter>&amp;L_x000D_&amp;1#&amp;"Calibri"&amp;10&amp;K000000 Intern gebruik</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dimension ref="A1:J39"/>
  <sheetViews>
    <sheetView showGridLines="0" workbookViewId="0">
      <selection activeCell="B19" sqref="B19:E21"/>
    </sheetView>
  </sheetViews>
  <sheetFormatPr baseColWidth="10" defaultColWidth="9.28515625" defaultRowHeight="12" x14ac:dyDescent="0.25"/>
  <cols>
    <col min="1" max="1" width="3.42578125" style="27" customWidth="1"/>
    <col min="2" max="2" width="16.28515625" style="1" customWidth="1"/>
    <col min="3" max="3" width="24" style="1" bestFit="1" customWidth="1"/>
    <col min="4" max="4" width="17.85546875" style="1" customWidth="1"/>
    <col min="5" max="5" width="25.42578125" style="1" customWidth="1"/>
    <col min="6" max="6" width="22.85546875" style="1" customWidth="1"/>
    <col min="7" max="7" width="21.42578125" style="1" customWidth="1"/>
    <col min="8" max="8" width="21.28515625" style="1" bestFit="1" customWidth="1"/>
    <col min="9" max="9" width="17.7109375" style="1" customWidth="1"/>
    <col min="10" max="10" width="20.7109375" style="1" customWidth="1"/>
    <col min="11" max="11" width="44.28515625" style="1" customWidth="1"/>
    <col min="12" max="12" width="20.42578125" style="1" customWidth="1"/>
    <col min="13" max="16384" width="9.28515625" style="1"/>
  </cols>
  <sheetData>
    <row r="1" spans="1:10" ht="12.75" thickBot="1" x14ac:dyDescent="0.3"/>
    <row r="2" spans="1:10" x14ac:dyDescent="0.25">
      <c r="B2" s="30" t="s">
        <v>328</v>
      </c>
      <c r="C2" s="52"/>
      <c r="D2" s="31"/>
      <c r="E2" s="31"/>
      <c r="F2" s="31"/>
      <c r="G2" s="31"/>
      <c r="H2" s="32" t="s">
        <v>333</v>
      </c>
      <c r="I2" s="31"/>
      <c r="J2" s="33"/>
    </row>
    <row r="3" spans="1:10" x14ac:dyDescent="0.25">
      <c r="B3" s="34" t="s">
        <v>270</v>
      </c>
      <c r="C3" s="53" t="s">
        <v>668</v>
      </c>
      <c r="D3" s="19" t="s">
        <v>329</v>
      </c>
      <c r="E3" s="19" t="s">
        <v>1</v>
      </c>
      <c r="F3" s="19" t="s">
        <v>2</v>
      </c>
      <c r="G3" s="19" t="s">
        <v>3</v>
      </c>
      <c r="H3" s="19" t="s">
        <v>330</v>
      </c>
      <c r="I3" s="19" t="s">
        <v>331</v>
      </c>
      <c r="J3" s="35" t="s">
        <v>332</v>
      </c>
    </row>
    <row r="4" spans="1:10" ht="12.75" thickBot="1" x14ac:dyDescent="0.3">
      <c r="B4" s="36"/>
      <c r="C4" s="54"/>
      <c r="D4" s="37"/>
      <c r="E4" s="38"/>
      <c r="F4" s="38"/>
      <c r="G4" s="38"/>
      <c r="H4" s="39"/>
      <c r="I4" s="39"/>
      <c r="J4" s="40"/>
    </row>
    <row r="6" spans="1:10" x14ac:dyDescent="0.25">
      <c r="B6" s="18" t="s">
        <v>592</v>
      </c>
      <c r="C6" s="18"/>
    </row>
    <row r="7" spans="1:10" s="3" customFormat="1" ht="36" x14ac:dyDescent="0.25">
      <c r="A7" s="28"/>
      <c r="B7" s="3" t="s">
        <v>0</v>
      </c>
      <c r="C7" s="3" t="s">
        <v>318</v>
      </c>
      <c r="D7" s="3" t="s">
        <v>338</v>
      </c>
      <c r="E7" s="3" t="s">
        <v>339</v>
      </c>
      <c r="F7" s="3" t="s">
        <v>406</v>
      </c>
      <c r="G7" s="3" t="s">
        <v>340</v>
      </c>
      <c r="H7" s="3" t="s">
        <v>341</v>
      </c>
      <c r="I7" s="24" t="s">
        <v>342</v>
      </c>
      <c r="J7" s="25" t="s">
        <v>319</v>
      </c>
    </row>
    <row r="8" spans="1:10" x14ac:dyDescent="0.2">
      <c r="D8" s="20"/>
      <c r="E8" s="41"/>
      <c r="F8" s="41"/>
      <c r="G8" s="21" t="e">
        <f>FU[[#This Row],[Eligible costs (declared)]]/$H$4</f>
        <v>#DIV/0!</v>
      </c>
      <c r="H8" s="21" t="e">
        <f>FU[[#This Row],[Nominal aid amount (received)]]/$I$4</f>
        <v>#DIV/0!</v>
      </c>
      <c r="I8" s="26"/>
      <c r="J8" s="23"/>
    </row>
    <row r="9" spans="1:10" x14ac:dyDescent="0.2">
      <c r="D9" s="20"/>
      <c r="E9" s="41"/>
      <c r="F9" s="41"/>
      <c r="G9" s="21" t="e">
        <f>FU[[#This Row],[Eligible costs (declared)]]/$H$4</f>
        <v>#DIV/0!</v>
      </c>
      <c r="H9" s="21" t="e">
        <f>FU[[#This Row],[Nominal aid amount (received)]]/$I$4</f>
        <v>#DIV/0!</v>
      </c>
      <c r="I9" s="26"/>
      <c r="J9" s="23"/>
    </row>
    <row r="10" spans="1:10" x14ac:dyDescent="0.2">
      <c r="D10" s="20"/>
      <c r="E10" s="41"/>
      <c r="F10" s="41"/>
      <c r="G10" s="21" t="e">
        <f>FU[[#This Row],[Eligible costs (declared)]]/$H$4</f>
        <v>#DIV/0!</v>
      </c>
      <c r="H10" s="21" t="e">
        <f>FU[[#This Row],[Nominal aid amount (received)]]/$I$4</f>
        <v>#DIV/0!</v>
      </c>
      <c r="I10" s="26"/>
      <c r="J10" s="23"/>
    </row>
    <row r="11" spans="1:10" x14ac:dyDescent="0.2">
      <c r="D11" s="20"/>
      <c r="E11" s="41"/>
      <c r="F11" s="41"/>
      <c r="G11" s="21" t="e">
        <f>FU[[#This Row],[Eligible costs (declared)]]/$H$4</f>
        <v>#DIV/0!</v>
      </c>
      <c r="H11" s="21" t="e">
        <f>FU[[#This Row],[Nominal aid amount (received)]]/$I$4</f>
        <v>#DIV/0!</v>
      </c>
      <c r="I11" s="26"/>
      <c r="J11" s="23"/>
    </row>
    <row r="12" spans="1:10" x14ac:dyDescent="0.2">
      <c r="D12" s="20"/>
      <c r="E12" s="41"/>
      <c r="F12" s="41"/>
      <c r="G12" s="21" t="e">
        <f>FU[[#This Row],[Eligible costs (declared)]]/$H$4</f>
        <v>#DIV/0!</v>
      </c>
      <c r="H12" s="21" t="e">
        <f>FU[[#This Row],[Nominal aid amount (received)]]/$I$4</f>
        <v>#DIV/0!</v>
      </c>
      <c r="I12" s="26"/>
      <c r="J12" s="23"/>
    </row>
    <row r="13" spans="1:10" x14ac:dyDescent="0.2">
      <c r="A13" s="29"/>
      <c r="D13" s="20"/>
      <c r="E13" s="41"/>
      <c r="F13" s="41"/>
      <c r="G13" s="21" t="e">
        <f>FU[[#This Row],[Eligible costs (declared)]]/$H$4</f>
        <v>#DIV/0!</v>
      </c>
      <c r="H13" s="21" t="e">
        <f>FU[[#This Row],[Nominal aid amount (received)]]/$I$4</f>
        <v>#DIV/0!</v>
      </c>
      <c r="I13" s="26"/>
      <c r="J13" s="23"/>
    </row>
    <row r="14" spans="1:10" x14ac:dyDescent="0.2">
      <c r="D14" s="20"/>
      <c r="E14" s="41"/>
      <c r="F14" s="41"/>
      <c r="G14" s="21" t="e">
        <f>FU[[#This Row],[Eligible costs (declared)]]/$H$4</f>
        <v>#DIV/0!</v>
      </c>
      <c r="H14" s="21" t="e">
        <f>FU[[#This Row],[Nominal aid amount (received)]]/$I$4</f>
        <v>#DIV/0!</v>
      </c>
      <c r="I14" s="26"/>
      <c r="J14" s="23"/>
    </row>
    <row r="15" spans="1:10" x14ac:dyDescent="0.2">
      <c r="D15" s="20"/>
      <c r="E15" s="41"/>
      <c r="F15" s="41"/>
      <c r="G15" s="21" t="e">
        <f>FU[[#This Row],[Eligible costs (declared)]]/$H$4</f>
        <v>#DIV/0!</v>
      </c>
      <c r="H15" s="21" t="e">
        <f>FU[[#This Row],[Nominal aid amount (received)]]/$I$4</f>
        <v>#DIV/0!</v>
      </c>
      <c r="I15" s="26"/>
      <c r="J15" s="23"/>
    </row>
    <row r="16" spans="1:10" x14ac:dyDescent="0.2">
      <c r="B16" s="1" t="s">
        <v>399</v>
      </c>
      <c r="C16" s="43"/>
      <c r="D16" s="60">
        <f>SUBTOTAL(109,FU[Eligible costs (declared)])</f>
        <v>0</v>
      </c>
      <c r="E16" s="61">
        <f>SUBTOTAL(109,FU[Nominal aid amount (received)])</f>
        <v>0</v>
      </c>
      <c r="F16" s="61">
        <f>SUBTOTAL(109,FU[Discounted aid amount (received)
if part of decision])</f>
        <v>0</v>
      </c>
      <c r="G16" s="70" t="e">
        <f>SUBTOTAL(109,FU[Proportion of declaired EC to approved total EC])</f>
        <v>#DIV/0!</v>
      </c>
      <c r="H16" s="70" t="e">
        <f>SUBTOTAL(109,FU[Proportion of received aid amount to approved total state aid])</f>
        <v>#DIV/0!</v>
      </c>
      <c r="I16" s="47"/>
      <c r="J16" s="46"/>
    </row>
    <row r="18" spans="2:9" ht="12.75" thickBot="1" x14ac:dyDescent="0.3">
      <c r="B18" s="18" t="s">
        <v>683</v>
      </c>
    </row>
    <row r="19" spans="2:9" ht="24.75" thickBot="1" x14ac:dyDescent="0.3">
      <c r="B19" s="76"/>
      <c r="C19" s="77" t="s">
        <v>676</v>
      </c>
      <c r="D19" s="77" t="s">
        <v>677</v>
      </c>
      <c r="E19" s="77" t="s">
        <v>678</v>
      </c>
      <c r="F19" s="77" t="s">
        <v>679</v>
      </c>
      <c r="G19" s="77" t="s">
        <v>680</v>
      </c>
      <c r="H19" s="77" t="s">
        <v>681</v>
      </c>
      <c r="I19" s="78" t="s">
        <v>682</v>
      </c>
    </row>
    <row r="20" spans="2:9" x14ac:dyDescent="0.25">
      <c r="B20" s="79" t="s">
        <v>674</v>
      </c>
      <c r="C20" s="80"/>
      <c r="D20" s="80"/>
      <c r="E20" s="80"/>
      <c r="F20" s="80"/>
      <c r="G20" s="80"/>
      <c r="H20" s="80"/>
      <c r="I20" s="80"/>
    </row>
    <row r="21" spans="2:9" x14ac:dyDescent="0.25">
      <c r="B21" s="81" t="s">
        <v>675</v>
      </c>
      <c r="C21" s="82"/>
      <c r="D21" s="82"/>
      <c r="E21" s="82"/>
      <c r="F21" s="82"/>
      <c r="G21" s="82"/>
      <c r="H21" s="82"/>
      <c r="I21" s="82"/>
    </row>
    <row r="27" spans="2:9" x14ac:dyDescent="0.25">
      <c r="B27" s="13"/>
    </row>
    <row r="28" spans="2:9" x14ac:dyDescent="0.25">
      <c r="B28" s="13"/>
    </row>
    <row r="29" spans="2:9" x14ac:dyDescent="0.25">
      <c r="B29" s="13"/>
    </row>
    <row r="30" spans="2:9" x14ac:dyDescent="0.25">
      <c r="B30" s="13"/>
    </row>
    <row r="31" spans="2:9" x14ac:dyDescent="0.25">
      <c r="B31" s="13"/>
    </row>
    <row r="32" spans="2:9" x14ac:dyDescent="0.25">
      <c r="B32" s="13"/>
    </row>
    <row r="33" spans="2:2" x14ac:dyDescent="0.25">
      <c r="B33" s="13"/>
    </row>
    <row r="34" spans="2:2" x14ac:dyDescent="0.25">
      <c r="B34" s="13"/>
    </row>
    <row r="35" spans="2:2" x14ac:dyDescent="0.25">
      <c r="B35" s="13"/>
    </row>
    <row r="36" spans="2:2" x14ac:dyDescent="0.25">
      <c r="B36" s="13"/>
    </row>
    <row r="37" spans="2:2" x14ac:dyDescent="0.25">
      <c r="B37" s="13"/>
    </row>
    <row r="38" spans="2:2" x14ac:dyDescent="0.25">
      <c r="B38" s="13"/>
    </row>
    <row r="39" spans="2:2" x14ac:dyDescent="0.25">
      <c r="B39" s="13"/>
    </row>
  </sheetData>
  <pageMargins left="0.7" right="0.7" top="0.75" bottom="0.75" header="0.3" footer="0.3"/>
  <pageSetup paperSize="9" orientation="portrait" r:id="rId1"/>
  <headerFooter>
    <oddFooter>&amp;L_x000D_&amp;1#&amp;"Calibri"&amp;10&amp;K000000 Intern gebruik</oddFooter>
  </headerFooter>
  <tableParts count="1">
    <tablePart r:id="rId2"/>
  </tableParts>
  <extLst>
    <ext xmlns:x14="http://schemas.microsoft.com/office/spreadsheetml/2009/9/main" uri="{CCE6A557-97BC-4b89-ADB6-D9C93CAAB3DF}">
      <x14:dataValidations xmlns:xm="http://schemas.microsoft.com/office/excel/2006/main" count="7">
        <x14:dataValidation type="list" allowBlank="1" showInputMessage="1" showErrorMessage="1">
          <x14:formula1>
            <xm:f>admin!$A$2:$A$3</xm:f>
          </x14:formula1>
          <xm:sqref>B4</xm:sqref>
        </x14:dataValidation>
        <x14:dataValidation type="list" allowBlank="1" showInputMessage="1" showErrorMessage="1">
          <x14:formula1>
            <xm:f>admin!$E$2:$E$18</xm:f>
          </x14:formula1>
          <xm:sqref>G4</xm:sqref>
        </x14:dataValidation>
        <x14:dataValidation type="list" allowBlank="1" showInputMessage="1" showErrorMessage="1">
          <x14:formula1>
            <xm:f>admin!$H$2:$H$21</xm:f>
          </x14:formula1>
          <xm:sqref>B8:B15</xm:sqref>
        </x14:dataValidation>
        <x14:dataValidation type="list" allowBlank="1" showInputMessage="1" showErrorMessage="1">
          <x14:formula1>
            <xm:f>admin!$I$2:$I$3</xm:f>
          </x14:formula1>
          <xm:sqref>C8:C15</xm:sqref>
        </x14:dataValidation>
        <x14:dataValidation type="list" allowBlank="1" showInputMessage="1" showErrorMessage="1">
          <x14:formula1>
            <xm:f>admin!$B$2:$B$5</xm:f>
          </x14:formula1>
          <xm:sqref>C4</xm:sqref>
        </x14:dataValidation>
        <x14:dataValidation type="list" allowBlank="1" showInputMessage="1" showErrorMessage="1">
          <x14:formula1>
            <xm:f>admin!$G$2:$G$5</xm:f>
          </x14:formula1>
          <xm:sqref>F4</xm:sqref>
        </x14:dataValidation>
        <x14:dataValidation type="list" allowBlank="1" showInputMessage="1" showErrorMessage="1">
          <x14:formula1>
            <xm:f>admin!$D$2:$D$79</xm:f>
          </x14:formula1>
          <xm:sqref>D4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dimension ref="A2:J26"/>
  <sheetViews>
    <sheetView showGridLines="0" workbookViewId="0">
      <selection activeCell="G4" sqref="G4"/>
    </sheetView>
  </sheetViews>
  <sheetFormatPr baseColWidth="10" defaultColWidth="11.42578125" defaultRowHeight="12" x14ac:dyDescent="0.25"/>
  <cols>
    <col min="1" max="1" width="5.28515625" style="1" customWidth="1"/>
    <col min="2" max="2" width="16.5703125" style="1" customWidth="1"/>
    <col min="3" max="3" width="17.28515625" style="1" customWidth="1"/>
    <col min="4" max="4" width="10.28515625" style="1" customWidth="1"/>
    <col min="5" max="5" width="26.140625" style="1" customWidth="1"/>
    <col min="6" max="6" width="19.28515625" style="1" customWidth="1"/>
    <col min="7" max="7" width="32.42578125" style="1" customWidth="1"/>
    <col min="8" max="8" width="24.140625" style="1" customWidth="1"/>
    <col min="9" max="9" width="67.5703125" style="1" customWidth="1"/>
    <col min="10" max="10" width="20.28515625" style="1" customWidth="1"/>
    <col min="11" max="16384" width="11.42578125" style="1"/>
  </cols>
  <sheetData>
    <row r="2" spans="1:10" x14ac:dyDescent="0.25">
      <c r="B2" s="18" t="s">
        <v>669</v>
      </c>
    </row>
    <row r="3" spans="1:10" s="3" customFormat="1" ht="24" x14ac:dyDescent="0.25">
      <c r="B3" s="47" t="s">
        <v>356</v>
      </c>
      <c r="C3" s="47" t="s">
        <v>357</v>
      </c>
      <c r="D3" s="3" t="s">
        <v>347</v>
      </c>
      <c r="E3" s="3" t="s">
        <v>572</v>
      </c>
      <c r="F3" s="3" t="s">
        <v>622</v>
      </c>
      <c r="G3" s="3" t="s">
        <v>349</v>
      </c>
      <c r="H3" s="3" t="s">
        <v>354</v>
      </c>
      <c r="I3" s="42" t="s">
        <v>348</v>
      </c>
    </row>
    <row r="4" spans="1:10" x14ac:dyDescent="0.25">
      <c r="B4" s="43"/>
      <c r="C4" s="43"/>
      <c r="G4" s="88"/>
      <c r="H4" s="42"/>
      <c r="I4" s="22"/>
    </row>
    <row r="5" spans="1:10" x14ac:dyDescent="0.25">
      <c r="B5" s="43"/>
      <c r="C5" s="43"/>
      <c r="G5" s="88"/>
      <c r="H5" s="42"/>
      <c r="I5" s="22"/>
    </row>
    <row r="6" spans="1:10" x14ac:dyDescent="0.25">
      <c r="B6" s="43"/>
      <c r="C6" s="43"/>
      <c r="G6" s="88"/>
      <c r="H6" s="42"/>
      <c r="I6" s="22"/>
    </row>
    <row r="7" spans="1:10" x14ac:dyDescent="0.25">
      <c r="B7" s="43"/>
      <c r="C7" s="43"/>
      <c r="G7" s="88"/>
      <c r="H7" s="42"/>
      <c r="I7" s="22"/>
    </row>
    <row r="8" spans="1:10" x14ac:dyDescent="0.25">
      <c r="B8" s="43"/>
      <c r="C8" s="43"/>
      <c r="G8" s="88"/>
      <c r="H8" s="42"/>
      <c r="I8" s="22"/>
    </row>
    <row r="9" spans="1:10" x14ac:dyDescent="0.25">
      <c r="B9" s="43"/>
      <c r="C9" s="43"/>
      <c r="G9" s="88"/>
      <c r="H9" s="42"/>
      <c r="I9" s="22"/>
    </row>
    <row r="10" spans="1:10" x14ac:dyDescent="0.25">
      <c r="B10" s="43"/>
      <c r="C10" s="43"/>
      <c r="G10" s="88"/>
      <c r="H10" s="42"/>
      <c r="I10" s="22"/>
    </row>
    <row r="11" spans="1:10" x14ac:dyDescent="0.25">
      <c r="B11" s="43"/>
      <c r="C11" s="43"/>
      <c r="G11" s="88"/>
      <c r="H11" s="42"/>
      <c r="I11" s="22"/>
    </row>
    <row r="12" spans="1:10" x14ac:dyDescent="0.25">
      <c r="B12" s="43"/>
      <c r="C12" s="43"/>
      <c r="G12" s="88"/>
      <c r="H12" s="42"/>
      <c r="I12" s="22"/>
    </row>
    <row r="13" spans="1:10" ht="15" x14ac:dyDescent="0.25">
      <c r="B13" s="2" t="s">
        <v>367</v>
      </c>
      <c r="C13" s="48"/>
      <c r="D13" s="43">
        <f>SUBTOTAL(103,COOP_DP[Technical field])</f>
        <v>0</v>
      </c>
      <c r="E13" s="43"/>
      <c r="F13" s="43"/>
      <c r="G13" s="85"/>
      <c r="H13" s="45"/>
      <c r="I13" s="46"/>
    </row>
    <row r="15" spans="1:10" x14ac:dyDescent="0.25">
      <c r="A15" s="13"/>
      <c r="B15" s="18" t="s">
        <v>670</v>
      </c>
    </row>
    <row r="16" spans="1:10" ht="24" x14ac:dyDescent="0.25">
      <c r="A16" s="13"/>
      <c r="B16" s="47" t="s">
        <v>356</v>
      </c>
      <c r="C16" s="47" t="s">
        <v>357</v>
      </c>
      <c r="D16" s="3" t="s">
        <v>347</v>
      </c>
      <c r="E16" s="3" t="s">
        <v>359</v>
      </c>
      <c r="F16" s="3" t="s">
        <v>594</v>
      </c>
      <c r="G16" s="3" t="s">
        <v>349</v>
      </c>
      <c r="H16" s="3" t="s">
        <v>354</v>
      </c>
      <c r="I16" s="42" t="s">
        <v>348</v>
      </c>
      <c r="J16" s="47" t="s">
        <v>360</v>
      </c>
    </row>
    <row r="17" spans="1:10" x14ac:dyDescent="0.25">
      <c r="A17" s="13"/>
      <c r="B17" s="43"/>
      <c r="C17" s="43"/>
      <c r="G17" s="86"/>
      <c r="H17" s="42"/>
      <c r="I17" s="22"/>
      <c r="J17" s="43"/>
    </row>
    <row r="18" spans="1:10" x14ac:dyDescent="0.25">
      <c r="A18" s="13"/>
      <c r="B18" s="43"/>
      <c r="C18" s="43"/>
      <c r="G18" s="86"/>
      <c r="H18" s="42"/>
      <c r="I18" s="22"/>
      <c r="J18" s="43"/>
    </row>
    <row r="19" spans="1:10" x14ac:dyDescent="0.25">
      <c r="A19" s="13"/>
      <c r="B19" s="43"/>
      <c r="C19" s="43"/>
      <c r="G19" s="86"/>
      <c r="H19" s="42"/>
      <c r="I19" s="22"/>
      <c r="J19" s="43"/>
    </row>
    <row r="20" spans="1:10" x14ac:dyDescent="0.25">
      <c r="A20" s="13"/>
      <c r="B20" s="43"/>
      <c r="C20" s="43"/>
      <c r="G20" s="86"/>
      <c r="H20" s="42"/>
      <c r="I20" s="22"/>
      <c r="J20" s="43"/>
    </row>
    <row r="21" spans="1:10" x14ac:dyDescent="0.25">
      <c r="B21" s="43"/>
      <c r="C21" s="43"/>
      <c r="G21" s="86"/>
      <c r="H21" s="42"/>
      <c r="I21" s="22"/>
      <c r="J21" s="43"/>
    </row>
    <row r="22" spans="1:10" x14ac:dyDescent="0.25">
      <c r="B22" s="43"/>
      <c r="C22" s="43"/>
      <c r="G22" s="86"/>
      <c r="H22" s="42"/>
      <c r="I22" s="22"/>
      <c r="J22" s="43"/>
    </row>
    <row r="23" spans="1:10" x14ac:dyDescent="0.25">
      <c r="B23" s="43"/>
      <c r="C23" s="43"/>
      <c r="G23" s="86"/>
      <c r="H23" s="42"/>
      <c r="I23" s="22"/>
      <c r="J23" s="43"/>
    </row>
    <row r="24" spans="1:10" x14ac:dyDescent="0.25">
      <c r="B24" s="43"/>
      <c r="C24" s="43"/>
      <c r="G24" s="86"/>
      <c r="H24" s="42"/>
      <c r="I24" s="22"/>
      <c r="J24" s="43"/>
    </row>
    <row r="25" spans="1:10" x14ac:dyDescent="0.25">
      <c r="B25" s="43"/>
      <c r="C25" s="43"/>
      <c r="G25" s="86"/>
      <c r="H25" s="42"/>
      <c r="I25" s="22"/>
      <c r="J25" s="43"/>
    </row>
    <row r="26" spans="1:10" ht="15" x14ac:dyDescent="0.25">
      <c r="B26" s="2" t="s">
        <v>367</v>
      </c>
      <c r="C26" s="48"/>
      <c r="D26" s="43">
        <f>SUBTOTAL(103,COOP_nDP[Technical field])</f>
        <v>0</v>
      </c>
      <c r="E26" s="43"/>
      <c r="F26" s="43"/>
      <c r="G26" s="87"/>
      <c r="H26" s="45"/>
      <c r="I26" s="46"/>
      <c r="J26"/>
    </row>
  </sheetData>
  <pageMargins left="0.7" right="0.7" top="0.75" bottom="0.75" header="0.3" footer="0.3"/>
  <pageSetup paperSize="9" orientation="portrait" r:id="rId1"/>
  <headerFooter>
    <oddFooter>&amp;L_x000D_&amp;1#&amp;"Calibri"&amp;10&amp;K000000 Intern gebruik</oddFooter>
  </headerFooter>
  <tableParts count="2">
    <tablePart r:id="rId2"/>
    <tablePart r:id="rId3"/>
  </tableParts>
  <extLst>
    <ext xmlns:x14="http://schemas.microsoft.com/office/spreadsheetml/2009/9/main" uri="{CCE6A557-97BC-4b89-ADB6-D9C93CAAB3DF}">
      <x14:dataValidations xmlns:xm="http://schemas.microsoft.com/office/excel/2006/main" count="9">
        <x14:dataValidation type="list" allowBlank="1" showInputMessage="1" showErrorMessage="1">
          <x14:formula1>
            <xm:f>admin!$J$2:$J$5</xm:f>
          </x14:formula1>
          <xm:sqref>F4:F12 D17:D25 D4:D7</xm:sqref>
        </x14:dataValidation>
        <x14:dataValidation type="list" allowBlank="1" showInputMessage="1" showErrorMessage="1">
          <x14:formula1>
            <xm:f>admin!$H$2:$H$22</xm:f>
          </x14:formula1>
          <xm:sqref>C17:C25 B4:C12</xm:sqref>
        </x14:dataValidation>
        <x14:dataValidation type="list" allowBlank="1" showInputMessage="1" showErrorMessage="1">
          <x14:formula1>
            <xm:f>admin!$W$2:$W$6</xm:f>
          </x14:formula1>
          <xm:sqref>F17:F25</xm:sqref>
        </x14:dataValidation>
        <x14:dataValidation type="list" allowBlank="1" showInputMessage="1" showErrorMessage="1">
          <x14:formula1>
            <xm:f>admin!$F$2:$F$250</xm:f>
          </x14:formula1>
          <xm:sqref>J17:J25</xm:sqref>
        </x14:dataValidation>
        <x14:dataValidation type="list" allowBlank="1" showInputMessage="1" showErrorMessage="1">
          <x14:formula1>
            <xm:f>admin!$L$2:$L$15</xm:f>
          </x14:formula1>
          <xm:sqref>H4:H12 H17:H25</xm:sqref>
        </x14:dataValidation>
        <x14:dataValidation type="list" allowBlank="1" showInputMessage="1" showErrorMessage="1">
          <x14:formula1>
            <xm:f>admin!$C$2:$C$79</xm:f>
          </x14:formula1>
          <xm:sqref>E4:E12</xm:sqref>
        </x14:dataValidation>
        <x14:dataValidation type="list" allowBlank="1" showInputMessage="1" showErrorMessage="1">
          <x14:formula1>
            <xm:f>admin!$H$2:$H$21</xm:f>
          </x14:formula1>
          <xm:sqref>B17:B25</xm:sqref>
        </x14:dataValidation>
        <x14:dataValidation type="list" allowBlank="1" showInputMessage="1" showErrorMessage="1">
          <x14:formula1>
            <xm:f>admin!$K$2:$K$9</xm:f>
          </x14:formula1>
          <xm:sqref>G4:G12</xm:sqref>
        </x14:dataValidation>
        <x14:dataValidation type="list" allowBlank="1" showInputMessage="1" showErrorMessage="1">
          <x14:formula1>
            <xm:f>admin!$K$2:$K$9</xm:f>
          </x14:formula1>
          <xm:sqref>G17:G25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dimension ref="B1:P38"/>
  <sheetViews>
    <sheetView showGridLines="0" zoomScaleNormal="100" workbookViewId="0">
      <selection activeCell="G3" sqref="G3"/>
    </sheetView>
  </sheetViews>
  <sheetFormatPr baseColWidth="10" defaultColWidth="11.42578125" defaultRowHeight="15" x14ac:dyDescent="0.25"/>
  <cols>
    <col min="1" max="1" width="4.85546875" customWidth="1"/>
    <col min="2" max="2" width="10.28515625" customWidth="1"/>
    <col min="3" max="3" width="10" customWidth="1"/>
    <col min="4" max="4" width="16.7109375" style="15" customWidth="1"/>
    <col min="5" max="5" width="24.7109375" customWidth="1"/>
    <col min="6" max="6" width="20.5703125" customWidth="1"/>
    <col min="7" max="7" width="22.140625" customWidth="1"/>
    <col min="8" max="8" width="15.28515625" customWidth="1"/>
    <col min="9" max="9" width="30.5703125" bestFit="1" customWidth="1"/>
    <col min="10" max="10" width="62.42578125" customWidth="1"/>
    <col min="11" max="11" width="25.5703125" bestFit="1" customWidth="1"/>
    <col min="12" max="12" width="40.7109375" customWidth="1"/>
  </cols>
  <sheetData>
    <row r="1" spans="2:10" s="15" customFormat="1" x14ac:dyDescent="0.25"/>
    <row r="2" spans="2:10" s="15" customFormat="1" x14ac:dyDescent="0.25">
      <c r="B2" s="18" t="s">
        <v>631</v>
      </c>
    </row>
    <row r="3" spans="2:10" s="3" customFormat="1" ht="36" x14ac:dyDescent="0.25">
      <c r="B3" s="3" t="s">
        <v>0</v>
      </c>
      <c r="C3" s="3" t="s">
        <v>347</v>
      </c>
      <c r="D3" s="3" t="s">
        <v>263</v>
      </c>
      <c r="E3" s="3" t="s">
        <v>262</v>
      </c>
      <c r="F3" s="3" t="s">
        <v>369</v>
      </c>
      <c r="G3" s="3" t="s">
        <v>7</v>
      </c>
      <c r="H3" s="3" t="s">
        <v>368</v>
      </c>
      <c r="I3" s="3" t="s">
        <v>373</v>
      </c>
      <c r="J3" s="42" t="s">
        <v>375</v>
      </c>
    </row>
    <row r="4" spans="2:10" s="2" customFormat="1" ht="12" x14ac:dyDescent="0.2">
      <c r="B4" s="1"/>
      <c r="C4" s="1"/>
      <c r="D4" s="1"/>
      <c r="E4" s="16"/>
      <c r="F4" s="16"/>
      <c r="G4" s="16"/>
      <c r="H4" s="1"/>
      <c r="I4" s="16"/>
      <c r="J4" s="22"/>
    </row>
    <row r="5" spans="2:10" s="2" customFormat="1" ht="12" x14ac:dyDescent="0.2">
      <c r="B5" s="1"/>
      <c r="C5" s="1"/>
      <c r="D5" s="1"/>
      <c r="E5" s="16"/>
      <c r="F5" s="16"/>
      <c r="G5" s="16"/>
      <c r="H5" s="1"/>
      <c r="I5" s="16"/>
      <c r="J5" s="22"/>
    </row>
    <row r="6" spans="2:10" s="2" customFormat="1" ht="12" x14ac:dyDescent="0.2">
      <c r="B6" s="1"/>
      <c r="C6" s="1"/>
      <c r="D6" s="1"/>
      <c r="E6" s="16"/>
      <c r="F6" s="16"/>
      <c r="G6" s="16"/>
      <c r="H6" s="1"/>
      <c r="I6" s="16"/>
      <c r="J6" s="22"/>
    </row>
    <row r="7" spans="2:10" s="2" customFormat="1" ht="12" x14ac:dyDescent="0.2">
      <c r="B7" s="1"/>
      <c r="C7" s="1"/>
      <c r="D7" s="1"/>
      <c r="E7" s="16"/>
      <c r="F7" s="16"/>
      <c r="G7" s="16"/>
      <c r="H7" s="1"/>
      <c r="I7" s="16"/>
      <c r="J7" s="22"/>
    </row>
    <row r="8" spans="2:10" s="2" customFormat="1" ht="12" x14ac:dyDescent="0.2">
      <c r="B8" s="1"/>
      <c r="C8" s="1"/>
      <c r="D8" s="1"/>
      <c r="E8" s="16"/>
      <c r="F8" s="16"/>
      <c r="G8" s="16"/>
      <c r="H8" s="1"/>
      <c r="I8" s="16"/>
      <c r="J8" s="22"/>
    </row>
    <row r="9" spans="2:10" s="2" customFormat="1" ht="12" x14ac:dyDescent="0.2">
      <c r="B9" s="13" t="s">
        <v>391</v>
      </c>
      <c r="C9" s="1">
        <f>SUBTOTAL(103,Dissi_pub[Technical field])</f>
        <v>0</v>
      </c>
      <c r="D9" s="43"/>
      <c r="E9" s="49"/>
      <c r="F9" s="1"/>
      <c r="G9" s="49"/>
      <c r="H9" s="43"/>
      <c r="I9" s="49"/>
      <c r="J9" s="49"/>
    </row>
    <row r="10" spans="2:10" s="2" customFormat="1" ht="12" x14ac:dyDescent="0.2"/>
    <row r="11" spans="2:10" s="2" customFormat="1" x14ac:dyDescent="0.25">
      <c r="B11" s="18" t="s">
        <v>580</v>
      </c>
      <c r="C11" s="15"/>
      <c r="D11" s="15"/>
      <c r="E11" s="15"/>
      <c r="F11" s="15"/>
      <c r="G11" s="15"/>
      <c r="H11" s="15"/>
      <c r="I11" s="15"/>
      <c r="J11" s="15"/>
    </row>
    <row r="12" spans="2:10" s="2" customFormat="1" ht="36" x14ac:dyDescent="0.2">
      <c r="B12" s="3" t="s">
        <v>0</v>
      </c>
      <c r="C12" s="3" t="s">
        <v>347</v>
      </c>
      <c r="D12" s="3" t="s">
        <v>263</v>
      </c>
      <c r="E12" s="3" t="s">
        <v>374</v>
      </c>
      <c r="F12" s="3" t="s">
        <v>9</v>
      </c>
      <c r="G12" s="3" t="s">
        <v>7</v>
      </c>
      <c r="H12" s="3" t="s">
        <v>368</v>
      </c>
      <c r="I12" s="3" t="s">
        <v>373</v>
      </c>
      <c r="J12" s="42" t="s">
        <v>276</v>
      </c>
    </row>
    <row r="13" spans="2:10" s="2" customFormat="1" ht="12" x14ac:dyDescent="0.2">
      <c r="B13" s="1"/>
      <c r="C13" s="1"/>
      <c r="D13" s="1"/>
      <c r="E13" s="16"/>
      <c r="F13" s="16"/>
      <c r="G13" s="16"/>
      <c r="H13" s="1"/>
      <c r="I13" s="16"/>
      <c r="J13" s="22"/>
    </row>
    <row r="14" spans="2:10" s="2" customFormat="1" ht="12" x14ac:dyDescent="0.2">
      <c r="B14" s="1"/>
      <c r="C14" s="1"/>
      <c r="D14" s="1"/>
      <c r="E14" s="16"/>
      <c r="F14" s="16"/>
      <c r="G14" s="16"/>
      <c r="H14" s="1"/>
      <c r="I14" s="16"/>
      <c r="J14" s="22"/>
    </row>
    <row r="15" spans="2:10" s="2" customFormat="1" ht="12" x14ac:dyDescent="0.2">
      <c r="B15" s="1"/>
      <c r="C15" s="1"/>
      <c r="D15" s="1"/>
      <c r="E15" s="16"/>
      <c r="F15" s="16"/>
      <c r="G15" s="16"/>
      <c r="H15" s="1"/>
      <c r="I15" s="16"/>
      <c r="J15" s="22"/>
    </row>
    <row r="16" spans="2:10" s="2" customFormat="1" ht="12" x14ac:dyDescent="0.2">
      <c r="B16" s="1"/>
      <c r="C16" s="1"/>
      <c r="D16" s="1"/>
      <c r="E16" s="16"/>
      <c r="F16" s="16"/>
      <c r="G16" s="16"/>
      <c r="H16" s="1"/>
      <c r="I16" s="16"/>
      <c r="J16" s="22"/>
    </row>
    <row r="17" spans="2:16" s="2" customFormat="1" ht="12" x14ac:dyDescent="0.2">
      <c r="B17" s="1"/>
      <c r="C17" s="1"/>
      <c r="D17" s="1"/>
      <c r="E17" s="16"/>
      <c r="F17" s="16"/>
      <c r="G17" s="16"/>
      <c r="H17" s="1"/>
      <c r="I17" s="16"/>
      <c r="J17" s="22"/>
    </row>
    <row r="18" spans="2:16" s="2" customFormat="1" ht="12" x14ac:dyDescent="0.2">
      <c r="B18" s="13" t="s">
        <v>391</v>
      </c>
      <c r="C18" s="1">
        <f>SUBTOTAL(103,Tabelle57[Technical field])</f>
        <v>0</v>
      </c>
      <c r="D18" s="43"/>
      <c r="E18" s="49"/>
      <c r="F18" s="1"/>
      <c r="G18" s="49"/>
      <c r="H18" s="43"/>
      <c r="I18" s="49"/>
      <c r="J18" s="49"/>
    </row>
    <row r="19" spans="2:16" s="2" customFormat="1" ht="12" x14ac:dyDescent="0.2">
      <c r="B19" s="13"/>
      <c r="C19" s="43"/>
      <c r="D19" s="43"/>
      <c r="E19" s="49"/>
      <c r="F19" s="1"/>
      <c r="G19" s="49"/>
      <c r="H19" s="43"/>
      <c r="I19" s="49"/>
      <c r="J19" s="49"/>
    </row>
    <row r="20" spans="2:16" s="2" customFormat="1" x14ac:dyDescent="0.25">
      <c r="B20" s="18" t="s">
        <v>581</v>
      </c>
      <c r="C20" s="15"/>
      <c r="D20" s="15"/>
      <c r="E20" s="15"/>
      <c r="F20" s="15"/>
      <c r="G20" s="15"/>
      <c r="H20" s="15"/>
      <c r="I20" s="15"/>
      <c r="J20" s="15"/>
    </row>
    <row r="21" spans="2:16" s="2" customFormat="1" ht="24" x14ac:dyDescent="0.2">
      <c r="B21" s="3" t="s">
        <v>0</v>
      </c>
      <c r="C21" s="3" t="s">
        <v>347</v>
      </c>
      <c r="D21" s="3" t="s">
        <v>263</v>
      </c>
      <c r="E21" s="3" t="s">
        <v>315</v>
      </c>
      <c r="F21" s="3" t="s">
        <v>261</v>
      </c>
      <c r="G21" s="42" t="s">
        <v>276</v>
      </c>
    </row>
    <row r="22" spans="2:16" s="2" customFormat="1" ht="12" x14ac:dyDescent="0.2">
      <c r="B22" s="1"/>
      <c r="C22" s="1"/>
      <c r="D22" s="1"/>
      <c r="E22" s="16"/>
      <c r="F22" s="16"/>
      <c r="G22" s="22"/>
    </row>
    <row r="23" spans="2:16" s="2" customFormat="1" ht="12" x14ac:dyDescent="0.2">
      <c r="B23" s="1"/>
      <c r="C23" s="1"/>
      <c r="D23" s="1"/>
      <c r="E23" s="16"/>
      <c r="F23" s="16"/>
      <c r="G23" s="22"/>
    </row>
    <row r="24" spans="2:16" s="2" customFormat="1" ht="12" x14ac:dyDescent="0.2">
      <c r="B24" s="1"/>
      <c r="C24" s="1"/>
      <c r="D24" s="1"/>
      <c r="E24" s="16"/>
      <c r="F24" s="16"/>
      <c r="G24" s="22"/>
    </row>
    <row r="25" spans="2:16" s="2" customFormat="1" ht="12" x14ac:dyDescent="0.2">
      <c r="B25" s="1"/>
      <c r="C25" s="1"/>
      <c r="D25" s="1"/>
      <c r="E25" s="16"/>
      <c r="F25" s="16"/>
      <c r="G25" s="22"/>
    </row>
    <row r="26" spans="2:16" s="2" customFormat="1" ht="12" x14ac:dyDescent="0.2">
      <c r="B26" s="1"/>
      <c r="C26" s="1"/>
      <c r="D26" s="1"/>
      <c r="E26" s="16"/>
      <c r="F26" s="16"/>
      <c r="G26" s="22"/>
    </row>
    <row r="27" spans="2:16" s="2" customFormat="1" ht="12" x14ac:dyDescent="0.2">
      <c r="B27" s="13" t="s">
        <v>391</v>
      </c>
      <c r="C27" s="1">
        <f>SUBTOTAL(103,Tabelle5714[Technical field])</f>
        <v>0</v>
      </c>
      <c r="D27" s="1"/>
      <c r="E27" s="49"/>
      <c r="F27" s="1"/>
      <c r="G27" s="49"/>
    </row>
    <row r="28" spans="2:16" s="2" customFormat="1" x14ac:dyDescent="0.25">
      <c r="P28" s="15"/>
    </row>
    <row r="29" spans="2:16" s="2" customFormat="1" x14ac:dyDescent="0.25">
      <c r="B29" s="18" t="s">
        <v>582</v>
      </c>
      <c r="C29" s="15"/>
      <c r="D29" s="15"/>
      <c r="E29" s="15"/>
      <c r="F29" s="15"/>
      <c r="G29" s="15"/>
      <c r="H29" s="15"/>
      <c r="I29" s="15"/>
      <c r="J29" s="15"/>
    </row>
    <row r="30" spans="2:16" s="2" customFormat="1" ht="36" x14ac:dyDescent="0.2">
      <c r="B30" s="3" t="s">
        <v>0</v>
      </c>
      <c r="C30" s="3" t="s">
        <v>347</v>
      </c>
      <c r="D30" s="3" t="s">
        <v>263</v>
      </c>
      <c r="E30" s="3" t="s">
        <v>377</v>
      </c>
      <c r="F30" s="3" t="s">
        <v>9</v>
      </c>
      <c r="G30" s="3" t="s">
        <v>7</v>
      </c>
      <c r="H30" s="3" t="s">
        <v>368</v>
      </c>
      <c r="I30" s="3" t="s">
        <v>373</v>
      </c>
      <c r="J30" s="42" t="s">
        <v>276</v>
      </c>
    </row>
    <row r="31" spans="2:16" s="2" customFormat="1" ht="12" x14ac:dyDescent="0.2">
      <c r="B31" s="1"/>
      <c r="C31" s="1"/>
      <c r="D31" s="1"/>
      <c r="E31" s="16"/>
      <c r="F31" s="16"/>
      <c r="G31" s="16"/>
      <c r="H31" s="1"/>
      <c r="I31" s="16"/>
      <c r="J31" s="22"/>
    </row>
    <row r="32" spans="2:16" s="2" customFormat="1" ht="12" x14ac:dyDescent="0.2">
      <c r="B32" s="1"/>
      <c r="C32" s="1"/>
      <c r="D32" s="1"/>
      <c r="E32" s="16"/>
      <c r="F32" s="16"/>
      <c r="G32" s="16"/>
      <c r="H32" s="1"/>
      <c r="I32" s="16"/>
      <c r="J32" s="22"/>
    </row>
    <row r="33" spans="2:10" s="2" customFormat="1" ht="12" x14ac:dyDescent="0.2">
      <c r="B33" s="1"/>
      <c r="C33" s="1"/>
      <c r="D33" s="1"/>
      <c r="E33" s="16"/>
      <c r="F33" s="16"/>
      <c r="G33" s="16"/>
      <c r="H33" s="1"/>
      <c r="I33" s="16"/>
      <c r="J33" s="22"/>
    </row>
    <row r="34" spans="2:10" s="2" customFormat="1" ht="12" x14ac:dyDescent="0.2">
      <c r="B34" s="1"/>
      <c r="C34" s="1"/>
      <c r="D34" s="1"/>
      <c r="E34" s="16"/>
      <c r="F34" s="16"/>
      <c r="G34" s="16"/>
      <c r="H34" s="1"/>
      <c r="I34" s="16"/>
      <c r="J34" s="22"/>
    </row>
    <row r="35" spans="2:10" s="2" customFormat="1" ht="12" x14ac:dyDescent="0.2">
      <c r="B35" s="1"/>
      <c r="C35" s="1"/>
      <c r="D35" s="1"/>
      <c r="E35" s="16"/>
      <c r="F35" s="16"/>
      <c r="G35" s="16"/>
      <c r="H35" s="1"/>
      <c r="I35" s="16"/>
      <c r="J35" s="22"/>
    </row>
    <row r="36" spans="2:10" s="2" customFormat="1" ht="12" x14ac:dyDescent="0.2">
      <c r="B36" s="13" t="s">
        <v>391</v>
      </c>
      <c r="C36" s="1">
        <f>SUBTOTAL(103,Tabelle578[Technical field])</f>
        <v>0</v>
      </c>
      <c r="D36" s="43"/>
      <c r="E36" s="49"/>
      <c r="F36" s="1"/>
      <c r="G36" s="49"/>
      <c r="H36" s="43"/>
      <c r="I36" s="49"/>
      <c r="J36" s="49"/>
    </row>
    <row r="37" spans="2:10" s="15" customFormat="1" x14ac:dyDescent="0.25">
      <c r="B37" s="2"/>
      <c r="C37" s="2"/>
      <c r="D37" s="2"/>
      <c r="E37" s="2"/>
      <c r="F37" s="2"/>
      <c r="G37" s="2"/>
      <c r="H37" s="2"/>
      <c r="I37" s="2"/>
      <c r="J37" s="2"/>
    </row>
    <row r="38" spans="2:10" x14ac:dyDescent="0.25">
      <c r="B38" s="15"/>
    </row>
  </sheetData>
  <pageMargins left="0.7" right="0.7" top="0.75" bottom="0.75" header="0.3" footer="0.3"/>
  <pageSetup paperSize="9" orientation="portrait" r:id="rId1"/>
  <headerFooter>
    <oddFooter>&amp;L_x000D_&amp;1#&amp;"Calibri"&amp;10&amp;K000000 Intern gebruik</oddFooter>
  </headerFooter>
  <tableParts count="4">
    <tablePart r:id="rId2"/>
    <tablePart r:id="rId3"/>
    <tablePart r:id="rId4"/>
    <tablePart r:id="rId5"/>
  </tableParts>
  <extLst>
    <ext xmlns:x14="http://schemas.microsoft.com/office/spreadsheetml/2009/9/main" uri="{CCE6A557-97BC-4b89-ADB6-D9C93CAAB3DF}">
      <x14:dataValidations xmlns:xm="http://schemas.microsoft.com/office/excel/2006/main" count="14">
        <x14:dataValidation type="list" allowBlank="1" showInputMessage="1" showErrorMessage="1">
          <x14:formula1>
            <xm:f>admin!$F$2:$F$250</xm:f>
          </x14:formula1>
          <xm:sqref>F31:F35 F13:F17 F22:F26</xm:sqref>
        </x14:dataValidation>
        <x14:dataValidation type="list" allowBlank="1" showInputMessage="1" showErrorMessage="1">
          <x14:formula1>
            <xm:f>admin!$H$2:$H$21</xm:f>
          </x14:formula1>
          <xm:sqref>B4:B8 B13:B17 B22 B23 B24 B25 B26 B31 B32 B33 B34 B35</xm:sqref>
        </x14:dataValidation>
        <x14:dataValidation type="list" allowBlank="1" showInputMessage="1" showErrorMessage="1">
          <x14:formula1>
            <xm:f>admin!$J$2:$J$5</xm:f>
          </x14:formula1>
          <xm:sqref>C4:C8 C13:C17 C22 C23 C24 C25 C26 C31 C32 C34 C33 C35</xm:sqref>
        </x14:dataValidation>
        <x14:dataValidation type="list" allowBlank="1" showInputMessage="1" showErrorMessage="1">
          <x14:formula1>
            <xm:f>admin!$N$2:$N$8</xm:f>
          </x14:formula1>
          <xm:sqref>D4:D8</xm:sqref>
        </x14:dataValidation>
        <x14:dataValidation type="list" allowBlank="1" showInputMessage="1" showErrorMessage="1">
          <x14:formula1>
            <xm:f>admin!$P$2:$P$6</xm:f>
          </x14:formula1>
          <xm:sqref>D22:D26</xm:sqref>
        </x14:dataValidation>
        <x14:dataValidation type="list" allowBlank="1" showInputMessage="1" showErrorMessage="1">
          <x14:formula1>
            <xm:f>admin!$O$2:$O$9</xm:f>
          </x14:formula1>
          <xm:sqref>D13:D17</xm:sqref>
        </x14:dataValidation>
        <x14:dataValidation type="list" allowBlank="1" showInputMessage="1" showErrorMessage="1">
          <x14:formula1>
            <xm:f>admin!$Q$2:$Q$5</xm:f>
          </x14:formula1>
          <xm:sqref>D31:D35</xm:sqref>
        </x14:dataValidation>
        <x14:dataValidation type="list" allowBlank="1" showInputMessage="1" showErrorMessage="1">
          <x14:formula1>
            <xm:f>admin!$M$2:$M$7</xm:f>
          </x14:formula1>
          <xm:sqref>G4:G8</xm:sqref>
        </x14:dataValidation>
        <x14:dataValidation type="list" allowBlank="1" showInputMessage="1" showErrorMessage="1">
          <x14:formula1>
            <xm:f>admin!$M$2:$M$7</xm:f>
          </x14:formula1>
          <xm:sqref>G13:G17</xm:sqref>
        </x14:dataValidation>
        <x14:dataValidation type="list" allowBlank="1" showInputMessage="1" showErrorMessage="1">
          <x14:formula1>
            <xm:f>admin!$M$2:$M$7</xm:f>
          </x14:formula1>
          <xm:sqref>G31</xm:sqref>
        </x14:dataValidation>
        <x14:dataValidation type="list" allowBlank="1" showInputMessage="1" showErrorMessage="1">
          <x14:formula1>
            <xm:f>admin!$M$2:$M$7</xm:f>
          </x14:formula1>
          <xm:sqref>G32</xm:sqref>
        </x14:dataValidation>
        <x14:dataValidation type="list" allowBlank="1" showInputMessage="1" showErrorMessage="1">
          <x14:formula1>
            <xm:f>admin!$M$2:$M$7</xm:f>
          </x14:formula1>
          <xm:sqref>G33</xm:sqref>
        </x14:dataValidation>
        <x14:dataValidation type="list" allowBlank="1" showInputMessage="1" showErrorMessage="1">
          <x14:formula1>
            <xm:f>admin!$M$2:$M$7</xm:f>
          </x14:formula1>
          <xm:sqref>G35</xm:sqref>
        </x14:dataValidation>
        <x14:dataValidation type="list" allowBlank="1" showInputMessage="1" showErrorMessage="1">
          <x14:formula1>
            <xm:f>admin!$M$2:$M$7</xm:f>
          </x14:formula1>
          <xm:sqref>G34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dimension ref="A1:I37"/>
  <sheetViews>
    <sheetView showGridLines="0" zoomScaleNormal="100" workbookViewId="0">
      <selection activeCell="G27" sqref="G27"/>
    </sheetView>
  </sheetViews>
  <sheetFormatPr baseColWidth="10" defaultColWidth="11.42578125" defaultRowHeight="15" x14ac:dyDescent="0.25"/>
  <cols>
    <col min="1" max="1" width="4.28515625" style="1" customWidth="1"/>
    <col min="2" max="2" width="11.7109375" style="1" customWidth="1"/>
    <col min="3" max="3" width="15.85546875" style="1" customWidth="1"/>
    <col min="4" max="4" width="36.5703125" style="1" customWidth="1"/>
    <col min="5" max="5" width="28.85546875" style="1" customWidth="1"/>
    <col min="6" max="6" width="24" style="1" customWidth="1"/>
    <col min="7" max="7" width="24.85546875" customWidth="1"/>
    <col min="8" max="8" width="32.42578125" customWidth="1"/>
    <col min="9" max="9" width="29.42578125" bestFit="1" customWidth="1"/>
    <col min="10" max="10" width="29.42578125" customWidth="1"/>
  </cols>
  <sheetData>
    <row r="1" spans="1:9" s="15" customFormat="1" x14ac:dyDescent="0.25">
      <c r="A1" s="1"/>
      <c r="B1" s="1"/>
      <c r="C1" s="1"/>
      <c r="D1" s="1"/>
      <c r="E1" s="1"/>
      <c r="F1" s="1"/>
    </row>
    <row r="2" spans="1:9" s="15" customFormat="1" x14ac:dyDescent="0.25">
      <c r="A2" s="1"/>
      <c r="B2" s="18" t="s">
        <v>379</v>
      </c>
      <c r="C2" s="1"/>
      <c r="D2" s="1"/>
      <c r="E2" s="1"/>
      <c r="F2" s="1"/>
    </row>
    <row r="3" spans="1:9" s="2" customFormat="1" ht="24" x14ac:dyDescent="0.2">
      <c r="A3" s="1"/>
      <c r="B3" s="1" t="s">
        <v>0</v>
      </c>
      <c r="C3" s="1" t="s">
        <v>347</v>
      </c>
      <c r="D3" s="1" t="s">
        <v>266</v>
      </c>
      <c r="E3" s="1" t="s">
        <v>381</v>
      </c>
      <c r="F3" s="89" t="s">
        <v>684</v>
      </c>
      <c r="G3" s="3" t="s">
        <v>380</v>
      </c>
      <c r="H3" s="3" t="s">
        <v>382</v>
      </c>
      <c r="I3" s="1" t="s">
        <v>383</v>
      </c>
    </row>
    <row r="4" spans="1:9" s="2" customFormat="1" ht="12" x14ac:dyDescent="0.2">
      <c r="A4" s="1"/>
      <c r="B4" s="1"/>
      <c r="C4" s="1"/>
      <c r="D4" s="16"/>
      <c r="E4" s="16"/>
      <c r="F4" s="1"/>
      <c r="G4" s="1"/>
      <c r="H4" s="16"/>
    </row>
    <row r="5" spans="1:9" s="2" customFormat="1" ht="12" x14ac:dyDescent="0.2">
      <c r="A5" s="1"/>
      <c r="B5" s="1"/>
      <c r="C5" s="1"/>
      <c r="D5" s="16"/>
      <c r="E5" s="16"/>
      <c r="F5" s="1"/>
      <c r="H5" s="16"/>
    </row>
    <row r="6" spans="1:9" s="2" customFormat="1" ht="12" x14ac:dyDescent="0.2">
      <c r="A6" s="1"/>
      <c r="B6" s="1"/>
      <c r="C6" s="1"/>
      <c r="D6" s="16"/>
      <c r="E6" s="16"/>
      <c r="F6" s="1"/>
      <c r="H6" s="16"/>
    </row>
    <row r="7" spans="1:9" s="2" customFormat="1" ht="12" x14ac:dyDescent="0.2">
      <c r="A7" s="1"/>
      <c r="B7" s="1"/>
      <c r="C7" s="1"/>
      <c r="D7" s="16"/>
      <c r="E7" s="16"/>
      <c r="F7" s="1"/>
      <c r="H7" s="16"/>
    </row>
    <row r="8" spans="1:9" s="2" customFormat="1" x14ac:dyDescent="0.25">
      <c r="A8" s="1"/>
      <c r="B8" s="13" t="s">
        <v>391</v>
      </c>
      <c r="C8" s="1">
        <f>SUBTOTAL(103,Patent_issued[Technical field])</f>
        <v>0</v>
      </c>
      <c r="D8" s="1"/>
      <c r="E8" s="16"/>
      <c r="F8" s="1"/>
      <c r="H8" s="16"/>
      <c r="I8"/>
    </row>
    <row r="9" spans="1:9" s="2" customFormat="1" ht="12" x14ac:dyDescent="0.2">
      <c r="A9" s="1"/>
      <c r="B9" s="1"/>
      <c r="C9" s="1"/>
      <c r="D9" s="1"/>
      <c r="E9" s="1"/>
      <c r="F9" s="1"/>
    </row>
    <row r="10" spans="1:9" s="2" customFormat="1" x14ac:dyDescent="0.25">
      <c r="A10" s="1"/>
      <c r="B10" s="18" t="s">
        <v>384</v>
      </c>
      <c r="C10" s="1"/>
      <c r="D10" s="1"/>
      <c r="E10" s="1"/>
      <c r="F10" s="1"/>
      <c r="G10" s="15"/>
      <c r="H10" s="15"/>
      <c r="I10" s="15"/>
    </row>
    <row r="11" spans="1:9" s="2" customFormat="1" ht="12" x14ac:dyDescent="0.2">
      <c r="A11" s="1"/>
      <c r="B11" s="1" t="s">
        <v>0</v>
      </c>
      <c r="C11" s="1" t="s">
        <v>347</v>
      </c>
      <c r="D11" s="1" t="s">
        <v>266</v>
      </c>
      <c r="E11" s="1" t="s">
        <v>381</v>
      </c>
      <c r="F11" s="90" t="s">
        <v>684</v>
      </c>
      <c r="G11" s="1" t="s">
        <v>385</v>
      </c>
    </row>
    <row r="12" spans="1:9" s="2" customFormat="1" ht="12" x14ac:dyDescent="0.2">
      <c r="A12" s="1"/>
      <c r="B12" s="1"/>
      <c r="C12" s="1"/>
      <c r="D12" s="16"/>
      <c r="E12" s="16"/>
      <c r="F12" s="1"/>
    </row>
    <row r="13" spans="1:9" s="2" customFormat="1" ht="12" x14ac:dyDescent="0.2">
      <c r="A13" s="1"/>
      <c r="B13" s="1"/>
      <c r="C13" s="1"/>
      <c r="D13" s="16"/>
      <c r="E13" s="16"/>
      <c r="F13" s="1"/>
    </row>
    <row r="14" spans="1:9" s="2" customFormat="1" ht="12" x14ac:dyDescent="0.2">
      <c r="A14" s="1"/>
      <c r="B14" s="1"/>
      <c r="C14" s="1"/>
      <c r="D14" s="16"/>
      <c r="E14" s="16"/>
      <c r="F14" s="1"/>
    </row>
    <row r="15" spans="1:9" s="2" customFormat="1" ht="12" x14ac:dyDescent="0.2">
      <c r="A15" s="1"/>
      <c r="B15" s="1"/>
      <c r="C15" s="1"/>
      <c r="D15" s="16"/>
      <c r="E15" s="16"/>
      <c r="F15" s="1"/>
    </row>
    <row r="16" spans="1:9" s="2" customFormat="1" x14ac:dyDescent="0.25">
      <c r="A16" s="1"/>
      <c r="B16" s="44" t="s">
        <v>391</v>
      </c>
      <c r="C16" s="43">
        <f>SUBTOTAL(103,Patent_procured[Technical field])</f>
        <v>0</v>
      </c>
      <c r="D16" s="43"/>
      <c r="E16" s="49"/>
      <c r="F16" s="43"/>
      <c r="G16" s="15"/>
    </row>
    <row r="17" spans="1:7" s="2" customFormat="1" ht="12" x14ac:dyDescent="0.2">
      <c r="A17" s="1"/>
      <c r="B17" s="1"/>
      <c r="C17" s="1"/>
      <c r="D17" s="1"/>
      <c r="E17" s="1"/>
      <c r="F17" s="1"/>
    </row>
    <row r="18" spans="1:7" s="2" customFormat="1" x14ac:dyDescent="0.25">
      <c r="A18" s="1"/>
      <c r="B18" s="18" t="s">
        <v>386</v>
      </c>
      <c r="C18" s="1"/>
      <c r="D18" s="1"/>
      <c r="E18" s="1"/>
      <c r="F18" s="1"/>
      <c r="G18" s="15"/>
    </row>
    <row r="19" spans="1:7" s="2" customFormat="1" ht="12" x14ac:dyDescent="0.2">
      <c r="A19" s="1"/>
      <c r="B19" s="1" t="s">
        <v>0</v>
      </c>
      <c r="C19" s="1" t="s">
        <v>347</v>
      </c>
      <c r="D19" s="1" t="s">
        <v>266</v>
      </c>
      <c r="E19" s="1" t="s">
        <v>381</v>
      </c>
      <c r="F19" s="90" t="s">
        <v>684</v>
      </c>
    </row>
    <row r="20" spans="1:7" s="2" customFormat="1" ht="12" x14ac:dyDescent="0.2">
      <c r="A20" s="1"/>
      <c r="B20" s="1"/>
      <c r="C20" s="1"/>
      <c r="D20" s="16"/>
      <c r="E20" s="16"/>
      <c r="F20" s="1"/>
    </row>
    <row r="21" spans="1:7" s="2" customFormat="1" ht="12" x14ac:dyDescent="0.2">
      <c r="A21" s="1"/>
      <c r="B21" s="1"/>
      <c r="C21" s="1"/>
      <c r="D21" s="16"/>
      <c r="E21" s="16"/>
      <c r="F21" s="1"/>
    </row>
    <row r="22" spans="1:7" s="2" customFormat="1" ht="12" x14ac:dyDescent="0.2">
      <c r="A22" s="1"/>
      <c r="B22" s="1"/>
      <c r="C22" s="1"/>
      <c r="D22" s="16"/>
      <c r="E22" s="16"/>
      <c r="F22" s="1"/>
    </row>
    <row r="23" spans="1:7" x14ac:dyDescent="0.25">
      <c r="D23" s="16"/>
      <c r="E23" s="16"/>
    </row>
    <row r="24" spans="1:7" x14ac:dyDescent="0.25">
      <c r="B24" s="44" t="s">
        <v>391</v>
      </c>
      <c r="C24" s="43">
        <f>SUBTOTAL(103,Patent_appl[Technical field])</f>
        <v>0</v>
      </c>
      <c r="D24" s="43"/>
      <c r="E24" s="49"/>
      <c r="F24" s="43"/>
    </row>
    <row r="27" spans="1:7" x14ac:dyDescent="0.25">
      <c r="B27" s="18" t="s">
        <v>583</v>
      </c>
    </row>
    <row r="28" spans="1:7" x14ac:dyDescent="0.25">
      <c r="B28" s="1" t="s">
        <v>0</v>
      </c>
      <c r="C28" s="1" t="s">
        <v>347</v>
      </c>
      <c r="D28" s="1" t="s">
        <v>285</v>
      </c>
      <c r="E28" s="1" t="s">
        <v>666</v>
      </c>
      <c r="F28" s="1" t="s">
        <v>584</v>
      </c>
      <c r="G28" s="1" t="s">
        <v>297</v>
      </c>
    </row>
    <row r="29" spans="1:7" x14ac:dyDescent="0.25">
      <c r="D29" s="22"/>
      <c r="E29" s="22"/>
      <c r="F29" s="22"/>
      <c r="G29" s="22"/>
    </row>
    <row r="30" spans="1:7" x14ac:dyDescent="0.25">
      <c r="D30" s="22"/>
      <c r="E30" s="22"/>
      <c r="F30" s="22"/>
      <c r="G30" s="22"/>
    </row>
    <row r="31" spans="1:7" x14ac:dyDescent="0.25">
      <c r="D31" s="22"/>
      <c r="E31" s="22"/>
      <c r="F31" s="22"/>
      <c r="G31" s="22"/>
    </row>
    <row r="32" spans="1:7" x14ac:dyDescent="0.25">
      <c r="D32" s="22"/>
      <c r="E32" s="22"/>
      <c r="F32" s="22"/>
      <c r="G32" s="22"/>
    </row>
    <row r="33" spans="2:7" x14ac:dyDescent="0.25">
      <c r="B33" s="13" t="s">
        <v>391</v>
      </c>
      <c r="C33" s="1">
        <f>SUBTOTAL(103,Standartisation[Technical field])</f>
        <v>0</v>
      </c>
      <c r="E33" s="16"/>
      <c r="F33" s="16"/>
      <c r="G33" s="1"/>
    </row>
    <row r="37" spans="2:7" x14ac:dyDescent="0.25">
      <c r="E37" s="62"/>
    </row>
  </sheetData>
  <pageMargins left="0.7" right="0.7" top="0.75" bottom="0.75" header="0.3" footer="0.3"/>
  <pageSetup paperSize="9" orientation="portrait" r:id="rId1"/>
  <headerFooter>
    <oddFooter>&amp;L_x000D_&amp;1#&amp;"Calibri"&amp;10&amp;K000000 Intern gebruik</oddFooter>
  </headerFooter>
  <tableParts count="4">
    <tablePart r:id="rId2"/>
    <tablePart r:id="rId3"/>
    <tablePart r:id="rId4"/>
    <tablePart r:id="rId5"/>
  </tableParts>
  <extLst>
    <ext xmlns:x14="http://schemas.microsoft.com/office/spreadsheetml/2009/9/main" uri="{CCE6A557-97BC-4b89-ADB6-D9C93CAAB3DF}">
      <x14:dataValidations xmlns:xm="http://schemas.microsoft.com/office/excel/2006/main" count="7">
        <x14:dataValidation type="list" allowBlank="1" showInputMessage="1" showErrorMessage="1">
          <x14:formula1>
            <xm:f>admin!$H$2:$H$21</xm:f>
          </x14:formula1>
          <xm:sqref>B4:B7 B12:B15 B20:B23 B29:B32</xm:sqref>
        </x14:dataValidation>
        <x14:dataValidation type="list" allowBlank="1" showInputMessage="1" showErrorMessage="1">
          <x14:formula1>
            <xm:f>admin!$J$2:$J$5</xm:f>
          </x14:formula1>
          <xm:sqref>C4:C7 C12:C15 C20:C23 C29:C32</xm:sqref>
        </x14:dataValidation>
        <x14:dataValidation type="list" allowBlank="1" showInputMessage="1" showErrorMessage="1">
          <x14:formula1>
            <xm:f>admin!$R$2:$R$3</xm:f>
          </x14:formula1>
          <xm:sqref>F4:F7 F12:F15 F20:F23</xm:sqref>
        </x14:dataValidation>
        <x14:dataValidation type="list" allowBlank="1" showInputMessage="1" showErrorMessage="1">
          <x14:formula1>
            <xm:f>admin!$F$2:$F$250</xm:f>
          </x14:formula1>
          <xm:sqref>I4:I7 G12:G15</xm:sqref>
        </x14:dataValidation>
        <x14:dataValidation type="list" allowBlank="1" showInputMessage="1" showErrorMessage="1">
          <x14:formula1>
            <xm:f>admin!$S$2:$S$16</xm:f>
          </x14:formula1>
          <xm:sqref>D29:D32</xm:sqref>
        </x14:dataValidation>
        <x14:dataValidation type="list" allowBlank="1" showInputMessage="1" showErrorMessage="1">
          <x14:formula1>
            <xm:f>admin!$U$2:$U$5</xm:f>
          </x14:formula1>
          <xm:sqref>E29:E32</xm:sqref>
        </x14:dataValidation>
        <x14:dataValidation type="list" allowBlank="1" showInputMessage="1" showErrorMessage="1">
          <x14:formula1>
            <xm:f>admin!$V$2:$V$3</xm:f>
          </x14:formula1>
          <xm:sqref>F29:F32</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dimension ref="B2:H17"/>
  <sheetViews>
    <sheetView showGridLines="0" workbookViewId="0">
      <selection activeCell="E4" sqref="E4"/>
    </sheetView>
  </sheetViews>
  <sheetFormatPr baseColWidth="10" defaultColWidth="11.42578125" defaultRowHeight="15" x14ac:dyDescent="0.25"/>
  <cols>
    <col min="1" max="1" width="6.28515625" customWidth="1"/>
    <col min="3" max="3" width="9.85546875" customWidth="1"/>
    <col min="4" max="4" width="18.7109375" customWidth="1"/>
    <col min="5" max="5" width="20.7109375" customWidth="1"/>
    <col min="6" max="6" width="20.42578125" customWidth="1"/>
    <col min="7" max="7" width="24.28515625" customWidth="1"/>
    <col min="8" max="8" width="45" customWidth="1"/>
  </cols>
  <sheetData>
    <row r="2" spans="2:8" x14ac:dyDescent="0.25">
      <c r="B2" s="18" t="s">
        <v>589</v>
      </c>
      <c r="C2" s="15"/>
      <c r="D2" s="15"/>
      <c r="E2" s="15"/>
      <c r="F2" s="15"/>
      <c r="G2" s="15"/>
    </row>
    <row r="3" spans="2:8" ht="24" x14ac:dyDescent="0.25">
      <c r="B3" s="3" t="s">
        <v>0</v>
      </c>
      <c r="C3" s="3" t="s">
        <v>347</v>
      </c>
      <c r="D3" s="3" t="s">
        <v>590</v>
      </c>
      <c r="E3" s="3" t="s">
        <v>591</v>
      </c>
      <c r="F3" s="3" t="s">
        <v>267</v>
      </c>
      <c r="G3" s="3" t="s">
        <v>316</v>
      </c>
      <c r="H3" s="42" t="s">
        <v>276</v>
      </c>
    </row>
    <row r="4" spans="2:8" x14ac:dyDescent="0.25">
      <c r="B4" s="1"/>
      <c r="C4" s="1"/>
      <c r="D4" s="1"/>
      <c r="E4" s="1"/>
      <c r="F4" s="16"/>
      <c r="G4" s="16"/>
      <c r="H4" s="22"/>
    </row>
    <row r="5" spans="2:8" x14ac:dyDescent="0.25">
      <c r="B5" s="1"/>
      <c r="C5" s="1"/>
      <c r="D5" s="1"/>
      <c r="E5" s="1"/>
      <c r="F5" s="16"/>
      <c r="G5" s="16"/>
      <c r="H5" s="22"/>
    </row>
    <row r="6" spans="2:8" x14ac:dyDescent="0.25">
      <c r="B6" s="43"/>
      <c r="C6" s="43"/>
      <c r="D6" s="43"/>
      <c r="E6" s="43"/>
      <c r="F6" s="49"/>
      <c r="G6" s="49"/>
      <c r="H6" s="46"/>
    </row>
    <row r="7" spans="2:8" x14ac:dyDescent="0.25">
      <c r="B7" s="1"/>
      <c r="C7" s="1"/>
      <c r="D7" s="1"/>
      <c r="E7" s="1"/>
      <c r="F7" s="16"/>
      <c r="G7" s="16"/>
      <c r="H7" s="22"/>
    </row>
    <row r="8" spans="2:8" x14ac:dyDescent="0.25">
      <c r="B8" s="1"/>
      <c r="C8" s="1"/>
      <c r="D8" s="1"/>
      <c r="E8" s="1"/>
      <c r="F8" s="16"/>
      <c r="G8" s="16"/>
      <c r="H8" s="22"/>
    </row>
    <row r="9" spans="2:8" x14ac:dyDescent="0.25">
      <c r="B9" s="1"/>
      <c r="C9" s="1"/>
      <c r="D9" s="1"/>
      <c r="E9" s="1"/>
      <c r="F9" s="16"/>
      <c r="G9" s="16"/>
      <c r="H9" s="22"/>
    </row>
    <row r="10" spans="2:8" x14ac:dyDescent="0.25">
      <c r="B10" s="43"/>
      <c r="C10" s="43"/>
      <c r="D10" s="43"/>
      <c r="E10" s="43"/>
      <c r="F10" s="49"/>
      <c r="G10" s="49"/>
      <c r="H10" s="46"/>
    </row>
    <row r="11" spans="2:8" x14ac:dyDescent="0.25">
      <c r="B11" s="43"/>
      <c r="C11" s="43"/>
      <c r="D11" s="43"/>
      <c r="E11" s="43"/>
      <c r="F11" s="49"/>
      <c r="G11" s="49"/>
      <c r="H11" s="46"/>
    </row>
    <row r="12" spans="2:8" x14ac:dyDescent="0.25">
      <c r="B12" s="43"/>
      <c r="C12" s="43"/>
      <c r="D12" s="43"/>
      <c r="E12" s="43"/>
      <c r="F12" s="49"/>
      <c r="G12" s="49"/>
      <c r="H12" s="46"/>
    </row>
    <row r="13" spans="2:8" x14ac:dyDescent="0.25">
      <c r="B13" s="43"/>
      <c r="C13" s="43"/>
      <c r="D13" s="43"/>
      <c r="E13" s="43"/>
      <c r="F13" s="49"/>
      <c r="G13" s="49"/>
      <c r="H13" s="46"/>
    </row>
    <row r="14" spans="2:8" x14ac:dyDescent="0.25">
      <c r="B14" s="43"/>
      <c r="C14" s="43"/>
      <c r="D14" s="43"/>
      <c r="E14" s="43"/>
      <c r="F14" s="49"/>
      <c r="G14" s="49"/>
      <c r="H14" s="46"/>
    </row>
    <row r="15" spans="2:8" x14ac:dyDescent="0.25">
      <c r="B15" s="43"/>
      <c r="C15" s="43"/>
      <c r="D15" s="43"/>
      <c r="E15" s="43"/>
      <c r="F15" s="49"/>
      <c r="G15" s="49"/>
      <c r="H15" s="46"/>
    </row>
    <row r="16" spans="2:8" x14ac:dyDescent="0.25">
      <c r="B16" s="43"/>
      <c r="C16" s="43"/>
      <c r="D16" s="43"/>
      <c r="E16" s="43"/>
      <c r="F16" s="49"/>
      <c r="G16" s="49"/>
      <c r="H16" s="46"/>
    </row>
    <row r="17" spans="2:8" x14ac:dyDescent="0.25">
      <c r="B17" s="44" t="s">
        <v>593</v>
      </c>
      <c r="C17" s="43"/>
      <c r="D17" s="1" t="e">
        <f>SUBTOTAL(101,Tabelle571418[Headcount
(Full-time equivalent)])</f>
        <v>#DIV/0!</v>
      </c>
      <c r="E17" s="43">
        <f>SUBTOTAL(109,Tabelle571418[Jobs created
(Full-time equivalent)])</f>
        <v>0</v>
      </c>
      <c r="F17" s="43"/>
      <c r="G17" s="43"/>
      <c r="H17" s="49"/>
    </row>
  </sheetData>
  <pageMargins left="0.7" right="0.7" top="0.78740157499999996" bottom="0.78740157499999996" header="0.3" footer="0.3"/>
  <pageSetup paperSize="9" orientation="portrait" horizontalDpi="1200" verticalDpi="1200" r:id="rId1"/>
  <headerFooter>
    <oddFooter>&amp;L_x000D_&amp;1#&amp;"Calibri"&amp;10&amp;K000000 Intern gebruik</oddFooter>
  </headerFooter>
  <tableParts count="1">
    <tablePart r:id="rId2"/>
  </tableParts>
  <extLst>
    <ext xmlns:x14="http://schemas.microsoft.com/office/spreadsheetml/2009/9/main" uri="{CCE6A557-97BC-4b89-ADB6-D9C93CAAB3DF}">
      <x14:dataValidations xmlns:xm="http://schemas.microsoft.com/office/excel/2006/main" count="2">
        <x14:dataValidation type="list" allowBlank="1" showInputMessage="1" showErrorMessage="1">
          <x14:formula1>
            <xm:f>admin!$J$2:$J$5</xm:f>
          </x14:formula1>
          <xm:sqref>C4:C16</xm:sqref>
        </x14:dataValidation>
        <x14:dataValidation type="list" allowBlank="1" showInputMessage="1" showErrorMessage="1">
          <x14:formula1>
            <xm:f>admin!$H$2:$H$21</xm:f>
          </x14:formula1>
          <xm:sqref>B4:B16</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7"/>
  <dimension ref="B2:N21"/>
  <sheetViews>
    <sheetView showGridLines="0" workbookViewId="0">
      <selection activeCell="I29" sqref="I29"/>
    </sheetView>
  </sheetViews>
  <sheetFormatPr baseColWidth="10" defaultColWidth="11.5703125" defaultRowHeight="12" x14ac:dyDescent="0.2"/>
  <cols>
    <col min="1" max="1" width="4.5703125" style="2" customWidth="1"/>
    <col min="2" max="2" width="11.42578125" style="2" customWidth="1"/>
    <col min="3" max="3" width="13" style="2" customWidth="1"/>
    <col min="4" max="4" width="21.7109375" style="2" customWidth="1"/>
    <col min="5" max="5" width="17.28515625" style="2" customWidth="1"/>
    <col min="6" max="6" width="19.7109375" style="2" customWidth="1"/>
    <col min="7" max="7" width="22.42578125" style="2" customWidth="1"/>
    <col min="8" max="8" width="19.5703125" style="2" customWidth="1"/>
    <col min="9" max="9" width="25" style="2" customWidth="1"/>
    <col min="10" max="10" width="23.7109375" style="2" customWidth="1"/>
    <col min="11" max="11" width="18.85546875" style="2" customWidth="1"/>
    <col min="12" max="12" width="16.140625" style="2" customWidth="1"/>
    <col min="13" max="13" width="13.42578125" style="2" customWidth="1"/>
    <col min="14" max="14" width="44.7109375" style="2" customWidth="1"/>
    <col min="15" max="16384" width="11.5703125" style="2"/>
  </cols>
  <sheetData>
    <row r="2" spans="2:14" x14ac:dyDescent="0.2">
      <c r="B2" s="18" t="s">
        <v>405</v>
      </c>
    </row>
    <row r="3" spans="2:14" s="3" customFormat="1" ht="60" x14ac:dyDescent="0.25">
      <c r="B3" s="3" t="s">
        <v>0</v>
      </c>
      <c r="C3" s="3" t="s">
        <v>347</v>
      </c>
      <c r="D3" s="3" t="s">
        <v>285</v>
      </c>
      <c r="E3" s="3" t="s">
        <v>409</v>
      </c>
      <c r="F3" s="3" t="s">
        <v>574</v>
      </c>
      <c r="G3" s="56" t="s">
        <v>410</v>
      </c>
      <c r="H3" s="56" t="s">
        <v>606</v>
      </c>
      <c r="I3" s="56" t="s">
        <v>691</v>
      </c>
      <c r="J3" s="42" t="s">
        <v>276</v>
      </c>
    </row>
    <row r="4" spans="2:14" x14ac:dyDescent="0.2">
      <c r="B4" s="1"/>
      <c r="C4" s="1"/>
      <c r="D4" s="1"/>
      <c r="E4" s="50"/>
      <c r="F4" s="51"/>
      <c r="G4" s="50"/>
      <c r="H4" s="63"/>
      <c r="I4" s="50"/>
      <c r="J4" s="22"/>
    </row>
    <row r="5" spans="2:14" x14ac:dyDescent="0.2">
      <c r="B5" s="1"/>
      <c r="C5" s="1"/>
      <c r="D5" s="1"/>
      <c r="E5" s="50"/>
      <c r="F5" s="51"/>
      <c r="G5" s="50"/>
      <c r="H5" s="63"/>
      <c r="I5" s="50"/>
      <c r="J5" s="22"/>
    </row>
    <row r="6" spans="2:14" x14ac:dyDescent="0.2">
      <c r="B6" s="1"/>
      <c r="C6" s="1"/>
      <c r="D6" s="1"/>
      <c r="E6" s="50"/>
      <c r="F6" s="51"/>
      <c r="G6" s="50"/>
      <c r="H6" s="63"/>
      <c r="I6" s="50"/>
      <c r="J6" s="22"/>
    </row>
    <row r="7" spans="2:14" x14ac:dyDescent="0.2">
      <c r="B7" s="1"/>
      <c r="C7" s="1"/>
      <c r="D7" s="1"/>
      <c r="E7" s="50"/>
      <c r="F7" s="51"/>
      <c r="G7" s="50"/>
      <c r="H7" s="63"/>
      <c r="I7" s="50"/>
      <c r="J7" s="22"/>
    </row>
    <row r="8" spans="2:14" x14ac:dyDescent="0.2">
      <c r="B8" s="1"/>
      <c r="C8" s="1"/>
      <c r="D8" s="1"/>
      <c r="E8" s="50"/>
      <c r="F8" s="51"/>
      <c r="G8" s="50"/>
      <c r="H8" s="63"/>
      <c r="I8" s="50"/>
      <c r="J8" s="22"/>
    </row>
    <row r="9" spans="2:14" x14ac:dyDescent="0.2">
      <c r="B9" s="1"/>
      <c r="C9" s="1"/>
      <c r="D9" s="1"/>
      <c r="E9" s="51"/>
      <c r="F9" s="51"/>
      <c r="G9" s="51"/>
      <c r="H9" s="64"/>
      <c r="I9" s="51"/>
      <c r="J9" s="22"/>
    </row>
    <row r="10" spans="2:14" x14ac:dyDescent="0.2">
      <c r="B10" s="43" t="s">
        <v>399</v>
      </c>
      <c r="C10" s="43"/>
      <c r="D10" s="43"/>
      <c r="E10" s="57">
        <f>SUBTOTAL(109,Manufacturing_Inst[Newly commissioned elektrolyser manufacturing capacity '[MW/a']])</f>
        <v>0</v>
      </c>
      <c r="F10" s="57"/>
      <c r="G10" s="57">
        <f>SUBTOTAL(109,Manufacturing_Inst[Newly commissioned fuel cell manufacturing capacity '[MW/a']])</f>
        <v>0</v>
      </c>
      <c r="H10" s="57">
        <f>SUBTOTAL(109,Manufacturing_Inst[Other newly commissioned manufacturing capacity (specify)])</f>
        <v>0</v>
      </c>
      <c r="I10" s="57">
        <f>SUBTOTAL(109,Manufacturing_Inst[Other newly commissioned manufacturing capacity '[unit/a']])</f>
        <v>0</v>
      </c>
      <c r="J10" s="43"/>
    </row>
    <row r="11" spans="2:14" x14ac:dyDescent="0.2">
      <c r="B11" s="1"/>
      <c r="C11" s="1"/>
      <c r="D11" s="1"/>
      <c r="E11" s="55"/>
      <c r="F11" s="16"/>
    </row>
    <row r="12" spans="2:14" x14ac:dyDescent="0.2">
      <c r="B12" s="18" t="s">
        <v>404</v>
      </c>
    </row>
    <row r="13" spans="2:14" ht="36" x14ac:dyDescent="0.2">
      <c r="B13" s="3" t="s">
        <v>0</v>
      </c>
      <c r="C13" s="3" t="s">
        <v>347</v>
      </c>
      <c r="D13" s="3" t="s">
        <v>285</v>
      </c>
      <c r="E13" s="56" t="s">
        <v>689</v>
      </c>
      <c r="F13" s="3" t="s">
        <v>574</v>
      </c>
      <c r="G13" s="56" t="s">
        <v>690</v>
      </c>
      <c r="H13" s="3" t="s">
        <v>573</v>
      </c>
      <c r="I13" s="3" t="s">
        <v>607</v>
      </c>
      <c r="J13" s="3" t="s">
        <v>606</v>
      </c>
      <c r="K13" s="91" t="s">
        <v>692</v>
      </c>
      <c r="L13" s="3" t="s">
        <v>608</v>
      </c>
      <c r="M13" s="47" t="s">
        <v>8</v>
      </c>
      <c r="N13" s="42" t="s">
        <v>276</v>
      </c>
    </row>
    <row r="14" spans="2:14" x14ac:dyDescent="0.2">
      <c r="B14" s="1"/>
      <c r="C14" s="1"/>
      <c r="D14" s="1"/>
      <c r="E14" s="50"/>
      <c r="F14" s="50"/>
      <c r="G14" s="50"/>
      <c r="H14" s="50"/>
      <c r="I14" s="50"/>
      <c r="J14" s="63"/>
      <c r="K14" s="50"/>
      <c r="L14" s="50"/>
      <c r="M14" s="59"/>
      <c r="N14" s="68"/>
    </row>
    <row r="15" spans="2:14" x14ac:dyDescent="0.2">
      <c r="B15" s="1"/>
      <c r="C15" s="1"/>
      <c r="D15" s="1"/>
      <c r="E15" s="50"/>
      <c r="F15" s="50"/>
      <c r="G15" s="50"/>
      <c r="H15" s="50"/>
      <c r="I15" s="50"/>
      <c r="J15" s="63"/>
      <c r="K15" s="50"/>
      <c r="L15" s="50"/>
      <c r="M15" s="59"/>
      <c r="N15" s="68"/>
    </row>
    <row r="16" spans="2:14" x14ac:dyDescent="0.2">
      <c r="B16" s="1"/>
      <c r="C16" s="1"/>
      <c r="D16" s="1"/>
      <c r="E16" s="50"/>
      <c r="F16" s="50"/>
      <c r="G16" s="50"/>
      <c r="H16" s="50"/>
      <c r="I16" s="50"/>
      <c r="J16" s="63"/>
      <c r="K16" s="50"/>
      <c r="L16" s="50"/>
      <c r="M16" s="59"/>
      <c r="N16" s="68"/>
    </row>
    <row r="17" spans="2:14" x14ac:dyDescent="0.2">
      <c r="B17" s="1"/>
      <c r="C17" s="1"/>
      <c r="D17" s="1"/>
      <c r="E17" s="50"/>
      <c r="F17" s="50"/>
      <c r="G17" s="50"/>
      <c r="H17" s="50"/>
      <c r="I17" s="50"/>
      <c r="J17" s="63"/>
      <c r="K17" s="50"/>
      <c r="L17" s="50"/>
      <c r="M17" s="59"/>
      <c r="N17" s="68"/>
    </row>
    <row r="18" spans="2:14" x14ac:dyDescent="0.2">
      <c r="B18" s="1"/>
      <c r="C18" s="1"/>
      <c r="D18" s="1"/>
      <c r="E18" s="50"/>
      <c r="F18" s="50"/>
      <c r="G18" s="50"/>
      <c r="H18" s="50"/>
      <c r="I18" s="50"/>
      <c r="J18" s="63"/>
      <c r="K18" s="50"/>
      <c r="L18" s="50"/>
      <c r="M18" s="59"/>
      <c r="N18" s="68"/>
    </row>
    <row r="19" spans="2:14" x14ac:dyDescent="0.2">
      <c r="B19" s="1"/>
      <c r="C19" s="1"/>
      <c r="D19" s="1"/>
      <c r="E19" s="51"/>
      <c r="F19" s="51"/>
      <c r="G19" s="51"/>
      <c r="H19" s="51"/>
      <c r="I19" s="50"/>
      <c r="J19" s="64"/>
      <c r="K19" s="51"/>
      <c r="L19" s="51"/>
      <c r="M19" s="59"/>
      <c r="N19" s="68"/>
    </row>
    <row r="20" spans="2:14" x14ac:dyDescent="0.2">
      <c r="B20" s="13" t="s">
        <v>355</v>
      </c>
      <c r="C20" s="1"/>
      <c r="D20" s="1"/>
      <c r="E20" s="55">
        <f>SUBTOTAL(109,Manufacturing_Prod[Manufactured elektrolyser capacity '[MW']])</f>
        <v>0</v>
      </c>
      <c r="F20" s="55"/>
      <c r="G20" s="55">
        <f>SUBTOTAL(109,Manufacturing_Prod[Manufactured fuel cell capacity '[MW']])</f>
        <v>0</v>
      </c>
      <c r="H20" s="55" t="e">
        <f>SUBTOTAL(101,Manufacturing_Prod[Manufacturing costs '[€/kW']])</f>
        <v>#DIV/0!</v>
      </c>
      <c r="I20" s="55" t="e">
        <f>SUBTOTAL(101,Manufacturing_Prod[Durability (10% loss of performance)  '[h']])</f>
        <v>#DIV/0!</v>
      </c>
      <c r="J20" s="55"/>
      <c r="K20" s="55">
        <f>SUBTOTAL(109,Manufacturing_Prod[Other manufactured capacity '[unit']])</f>
        <v>0</v>
      </c>
      <c r="L20" s="55" t="e">
        <f>SUBTOTAL(101,Manufacturing_Prod[Manufacturing costs '[€/unit']])</f>
        <v>#DIV/0!</v>
      </c>
      <c r="M20" s="55">
        <f>SUBTOTAL(109,Manufacturing_Prod[Machine Time (days)])</f>
        <v>0</v>
      </c>
      <c r="N20" s="1"/>
    </row>
    <row r="21" spans="2:14" x14ac:dyDescent="0.2">
      <c r="B21" s="1"/>
      <c r="C21" s="1"/>
      <c r="D21" s="1"/>
      <c r="E21" s="55"/>
      <c r="F21" s="16"/>
    </row>
  </sheetData>
  <pageMargins left="0.7" right="0.7" top="0.78740157499999996" bottom="0.78740157499999996" header="0.3" footer="0.3"/>
  <pageSetup paperSize="9" orientation="portrait" r:id="rId1"/>
  <headerFooter>
    <oddFooter>&amp;L_x000D_&amp;1#&amp;"Calibri"&amp;10&amp;K000000 Intern gebruik</oddFooter>
  </headerFooter>
  <tableParts count="2">
    <tablePart r:id="rId2"/>
    <tablePart r:id="rId3"/>
  </tableParts>
  <extLst>
    <ext xmlns:x14="http://schemas.microsoft.com/office/spreadsheetml/2009/9/main" uri="{CCE6A557-97BC-4b89-ADB6-D9C93CAAB3DF}">
      <x14:dataValidations xmlns:xm="http://schemas.microsoft.com/office/excel/2006/main" count="4">
        <x14:dataValidation type="list" allowBlank="1" showInputMessage="1" showErrorMessage="1">
          <x14:formula1>
            <xm:f>admin!$H$2:$H$21</xm:f>
          </x14:formula1>
          <xm:sqref>B4:B9 B14:B19</xm:sqref>
        </x14:dataValidation>
        <x14:dataValidation type="list" allowBlank="1" showInputMessage="1" showErrorMessage="1">
          <x14:formula1>
            <xm:f>admin!$J$2:$J$5</xm:f>
          </x14:formula1>
          <xm:sqref>C4:C9 C14:C19</xm:sqref>
        </x14:dataValidation>
        <x14:dataValidation type="list" allowBlank="1" showInputMessage="1" showErrorMessage="1">
          <x14:formula1>
            <xm:f>admin!$T$2:$T$6</xm:f>
          </x14:formula1>
          <xm:sqref>F4:F9 F14:F19</xm:sqref>
        </x14:dataValidation>
        <x14:dataValidation type="list" allowBlank="1" showInputMessage="1" showErrorMessage="1">
          <x14:formula1>
            <xm:f>admin!$S$2:$S$16</xm:f>
          </x14:formula1>
          <xm:sqref>D4:D9 D14:D19</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8"/>
  <dimension ref="B2:I21"/>
  <sheetViews>
    <sheetView showGridLines="0" workbookViewId="0">
      <selection activeCell="E3" sqref="E3"/>
    </sheetView>
  </sheetViews>
  <sheetFormatPr baseColWidth="10" defaultColWidth="11.5703125" defaultRowHeight="12" x14ac:dyDescent="0.2"/>
  <cols>
    <col min="1" max="1" width="4.5703125" style="2" customWidth="1"/>
    <col min="2" max="2" width="11.42578125" style="2" customWidth="1"/>
    <col min="3" max="3" width="15.28515625" style="2" customWidth="1"/>
    <col min="4" max="4" width="21.7109375" style="2" customWidth="1"/>
    <col min="5" max="5" width="22.140625" style="2" customWidth="1"/>
    <col min="6" max="7" width="18.140625" style="2" customWidth="1"/>
    <col min="8" max="8" width="28.5703125" style="2" customWidth="1"/>
    <col min="9" max="9" width="26.7109375" style="2" customWidth="1"/>
    <col min="10" max="16384" width="11.5703125" style="2"/>
  </cols>
  <sheetData>
    <row r="2" spans="2:9" x14ac:dyDescent="0.2">
      <c r="B2" s="18" t="s">
        <v>398</v>
      </c>
    </row>
    <row r="3" spans="2:9" s="3" customFormat="1" ht="36" x14ac:dyDescent="0.25">
      <c r="B3" s="3" t="s">
        <v>0</v>
      </c>
      <c r="C3" s="3" t="s">
        <v>347</v>
      </c>
      <c r="D3" s="3" t="s">
        <v>325</v>
      </c>
      <c r="E3" s="3" t="s">
        <v>665</v>
      </c>
      <c r="F3" s="56" t="s">
        <v>595</v>
      </c>
      <c r="G3" s="3" t="s">
        <v>596</v>
      </c>
      <c r="H3" s="42" t="s">
        <v>672</v>
      </c>
      <c r="I3" s="42" t="s">
        <v>276</v>
      </c>
    </row>
    <row r="4" spans="2:9" x14ac:dyDescent="0.2">
      <c r="B4" s="1"/>
      <c r="C4" s="1"/>
      <c r="D4" s="1"/>
      <c r="E4" s="50"/>
      <c r="F4" s="50"/>
      <c r="G4" s="50"/>
      <c r="H4" s="22"/>
      <c r="I4" s="22"/>
    </row>
    <row r="5" spans="2:9" x14ac:dyDescent="0.2">
      <c r="B5" s="1"/>
      <c r="C5" s="1"/>
      <c r="D5" s="1"/>
      <c r="E5" s="50"/>
      <c r="F5" s="50"/>
      <c r="G5" s="50"/>
      <c r="H5" s="22"/>
      <c r="I5" s="22"/>
    </row>
    <row r="6" spans="2:9" x14ac:dyDescent="0.2">
      <c r="B6" s="1"/>
      <c r="C6" s="1"/>
      <c r="D6" s="1"/>
      <c r="E6" s="50"/>
      <c r="F6" s="50"/>
      <c r="G6" s="50"/>
      <c r="H6" s="22"/>
      <c r="I6" s="22"/>
    </row>
    <row r="7" spans="2:9" x14ac:dyDescent="0.2">
      <c r="B7" s="1"/>
      <c r="C7" s="1"/>
      <c r="D7" s="1"/>
      <c r="E7" s="50"/>
      <c r="F7" s="50"/>
      <c r="G7" s="50"/>
      <c r="H7" s="22"/>
      <c r="I7" s="22"/>
    </row>
    <row r="8" spans="2:9" x14ac:dyDescent="0.2">
      <c r="B8" s="1"/>
      <c r="C8" s="1"/>
      <c r="D8" s="1"/>
      <c r="E8" s="50"/>
      <c r="F8" s="50"/>
      <c r="G8" s="50"/>
      <c r="H8" s="22"/>
      <c r="I8" s="22"/>
    </row>
    <row r="9" spans="2:9" x14ac:dyDescent="0.2">
      <c r="B9" s="1"/>
      <c r="C9" s="1"/>
      <c r="D9" s="1"/>
      <c r="E9" s="51"/>
      <c r="F9" s="51"/>
      <c r="G9" s="51"/>
      <c r="H9" s="22"/>
      <c r="I9" s="22"/>
    </row>
    <row r="10" spans="2:9" x14ac:dyDescent="0.2">
      <c r="B10" s="1" t="s">
        <v>399</v>
      </c>
      <c r="C10" s="1"/>
      <c r="D10" s="1">
        <f>SUBTOTAL(109,Gen_Inst[Newly installed hydrogen facilities (number)])</f>
        <v>0</v>
      </c>
      <c r="E10" s="55">
        <f>SUBTOTAL(109,Gen_Inst[Capacity installed and commissioned '[MW']])</f>
        <v>0</v>
      </c>
      <c r="F10" s="55"/>
      <c r="G10" s="55"/>
      <c r="H10" s="16"/>
      <c r="I10" s="1"/>
    </row>
    <row r="11" spans="2:9" x14ac:dyDescent="0.2">
      <c r="B11" s="1"/>
      <c r="C11" s="1"/>
      <c r="D11" s="1"/>
      <c r="E11" s="55"/>
      <c r="F11" s="16"/>
    </row>
    <row r="12" spans="2:9" x14ac:dyDescent="0.2">
      <c r="B12" s="18" t="s">
        <v>400</v>
      </c>
    </row>
    <row r="13" spans="2:9" ht="36" x14ac:dyDescent="0.2">
      <c r="B13" s="3" t="s">
        <v>0</v>
      </c>
      <c r="C13" s="3" t="s">
        <v>347</v>
      </c>
      <c r="D13" s="3" t="s">
        <v>600</v>
      </c>
      <c r="E13" s="3" t="s">
        <v>599</v>
      </c>
      <c r="F13" s="3" t="s">
        <v>598</v>
      </c>
      <c r="G13" s="3" t="s">
        <v>597</v>
      </c>
      <c r="H13" s="3" t="s">
        <v>276</v>
      </c>
    </row>
    <row r="14" spans="2:9" x14ac:dyDescent="0.2">
      <c r="B14" s="1"/>
      <c r="C14" s="1"/>
      <c r="D14" s="50"/>
      <c r="E14" s="50"/>
      <c r="F14" s="50"/>
      <c r="G14" s="50"/>
      <c r="H14" s="69"/>
    </row>
    <row r="15" spans="2:9" x14ac:dyDescent="0.2">
      <c r="B15" s="1"/>
      <c r="C15" s="1"/>
      <c r="D15" s="50"/>
      <c r="E15" s="50"/>
      <c r="F15" s="50"/>
      <c r="G15" s="50"/>
      <c r="H15" s="69"/>
    </row>
    <row r="16" spans="2:9" x14ac:dyDescent="0.2">
      <c r="B16" s="1"/>
      <c r="C16" s="1"/>
      <c r="D16" s="50"/>
      <c r="E16" s="50"/>
      <c r="F16" s="50"/>
      <c r="G16" s="50"/>
      <c r="H16" s="69"/>
    </row>
    <row r="17" spans="2:8" x14ac:dyDescent="0.2">
      <c r="B17" s="1"/>
      <c r="C17" s="1"/>
      <c r="D17" s="50"/>
      <c r="E17" s="50"/>
      <c r="F17" s="50"/>
      <c r="G17" s="50"/>
      <c r="H17" s="69"/>
    </row>
    <row r="18" spans="2:8" x14ac:dyDescent="0.2">
      <c r="B18" s="1"/>
      <c r="C18" s="1"/>
      <c r="D18" s="50"/>
      <c r="E18" s="50"/>
      <c r="F18" s="50"/>
      <c r="G18" s="50"/>
      <c r="H18" s="69"/>
    </row>
    <row r="19" spans="2:8" x14ac:dyDescent="0.2">
      <c r="B19" s="1"/>
      <c r="C19" s="1"/>
      <c r="D19" s="51"/>
      <c r="E19" s="51"/>
      <c r="F19" s="51"/>
      <c r="G19" s="50"/>
      <c r="H19" s="69"/>
    </row>
    <row r="20" spans="2:8" x14ac:dyDescent="0.2">
      <c r="B20" s="1" t="s">
        <v>399</v>
      </c>
      <c r="C20" s="1"/>
      <c r="D20" s="55">
        <f>SUBTOTAL(109,Gen_Oper[Produced hydrogen quantity REDII conformed '[t']])</f>
        <v>0</v>
      </c>
      <c r="E20" s="55">
        <f>SUBTOTAL(109,Gen_Oper[Produced hydrogen quantity REDII non-conform '[t']])</f>
        <v>0</v>
      </c>
      <c r="F20" s="55">
        <f>SUBTOTAL(109,Gen_Oper[Full load hours
'[h']])</f>
        <v>0</v>
      </c>
      <c r="G20" s="55">
        <f>SUBTOTAL(109,Gen_Oper[Total operating hours
'[h']])</f>
        <v>0</v>
      </c>
      <c r="H20" s="1"/>
    </row>
    <row r="21" spans="2:8" x14ac:dyDescent="0.2">
      <c r="B21" s="1"/>
      <c r="C21" s="1"/>
      <c r="D21" s="1"/>
      <c r="E21" s="55"/>
      <c r="F21" s="16"/>
    </row>
  </sheetData>
  <pageMargins left="0.7" right="0.7" top="0.78740157499999996" bottom="0.78740157499999996" header="0.3" footer="0.3"/>
  <pageSetup paperSize="9" orientation="portrait" r:id="rId1"/>
  <headerFooter>
    <oddFooter>&amp;L_x000D_&amp;1#&amp;"Calibri"&amp;10&amp;K000000 Intern gebruik</oddFooter>
  </headerFooter>
  <tableParts count="2">
    <tablePart r:id="rId2"/>
    <tablePart r:id="rId3"/>
  </tableParts>
  <extLst>
    <ext xmlns:x14="http://schemas.microsoft.com/office/spreadsheetml/2009/9/main" uri="{CCE6A557-97BC-4b89-ADB6-D9C93CAAB3DF}">
      <x14:dataValidations xmlns:xm="http://schemas.microsoft.com/office/excel/2006/main" count="2">
        <x14:dataValidation type="list" allowBlank="1" showInputMessage="1" showErrorMessage="1">
          <x14:formula1>
            <xm:f>admin!$H$2:$H$21</xm:f>
          </x14:formula1>
          <xm:sqref>B4:B9 B14:B19</xm:sqref>
        </x14:dataValidation>
        <x14:dataValidation type="list" allowBlank="1" showInputMessage="1" showErrorMessage="1">
          <x14:formula1>
            <xm:f>admin!$J$2:$J$5</xm:f>
          </x14:formula1>
          <xm:sqref>C4:C9 C14:C19</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9"/>
  <dimension ref="B2:I21"/>
  <sheetViews>
    <sheetView showGridLines="0" tabSelected="1" workbookViewId="0">
      <selection activeCell="H26" sqref="H26"/>
    </sheetView>
  </sheetViews>
  <sheetFormatPr baseColWidth="10" defaultColWidth="11.5703125" defaultRowHeight="12" x14ac:dyDescent="0.2"/>
  <cols>
    <col min="1" max="1" width="4.5703125" style="2" customWidth="1"/>
    <col min="2" max="2" width="11.42578125" style="2" customWidth="1"/>
    <col min="3" max="3" width="15.28515625" style="2" customWidth="1"/>
    <col min="4" max="4" width="21.7109375" style="2" customWidth="1"/>
    <col min="5" max="5" width="22.140625" style="2" customWidth="1"/>
    <col min="6" max="6" width="19.7109375" style="2" customWidth="1"/>
    <col min="7" max="7" width="21.5703125" style="2" customWidth="1"/>
    <col min="8" max="8" width="32.28515625" style="2" customWidth="1"/>
    <col min="9" max="9" width="44.5703125" style="2" customWidth="1"/>
    <col min="10" max="10" width="23.7109375" style="2" customWidth="1"/>
    <col min="11" max="16384" width="11.5703125" style="2"/>
  </cols>
  <sheetData>
    <row r="2" spans="2:9" x14ac:dyDescent="0.2">
      <c r="B2" s="18" t="s">
        <v>401</v>
      </c>
    </row>
    <row r="3" spans="2:9" s="3" customFormat="1" ht="48" x14ac:dyDescent="0.25">
      <c r="B3" s="3" t="s">
        <v>0</v>
      </c>
      <c r="C3" s="3" t="s">
        <v>347</v>
      </c>
      <c r="D3" s="3" t="s">
        <v>314</v>
      </c>
      <c r="E3" s="3" t="s">
        <v>403</v>
      </c>
      <c r="F3" s="56" t="s">
        <v>605</v>
      </c>
      <c r="G3" s="3" t="s">
        <v>663</v>
      </c>
      <c r="H3" s="42" t="s">
        <v>664</v>
      </c>
      <c r="I3" s="42" t="s">
        <v>276</v>
      </c>
    </row>
    <row r="4" spans="2:9" x14ac:dyDescent="0.2">
      <c r="B4" s="1"/>
      <c r="C4" s="1"/>
      <c r="D4" s="50"/>
      <c r="E4" s="50"/>
      <c r="F4" s="50"/>
      <c r="G4" s="50"/>
      <c r="H4" s="50"/>
      <c r="I4" s="22"/>
    </row>
    <row r="5" spans="2:9" x14ac:dyDescent="0.2">
      <c r="B5" s="1"/>
      <c r="C5" s="1"/>
      <c r="D5" s="50"/>
      <c r="E5" s="50"/>
      <c r="F5" s="50"/>
      <c r="G5" s="50"/>
      <c r="H5" s="50"/>
      <c r="I5" s="22"/>
    </row>
    <row r="6" spans="2:9" x14ac:dyDescent="0.2">
      <c r="B6" s="1"/>
      <c r="C6" s="1"/>
      <c r="D6" s="50"/>
      <c r="E6" s="50"/>
      <c r="F6" s="50"/>
      <c r="G6" s="50"/>
      <c r="H6" s="50"/>
      <c r="I6" s="22"/>
    </row>
    <row r="7" spans="2:9" x14ac:dyDescent="0.2">
      <c r="B7" s="1"/>
      <c r="C7" s="1"/>
      <c r="D7" s="50"/>
      <c r="E7" s="50"/>
      <c r="F7" s="50"/>
      <c r="G7" s="50"/>
      <c r="H7" s="50"/>
      <c r="I7" s="22"/>
    </row>
    <row r="8" spans="2:9" x14ac:dyDescent="0.2">
      <c r="B8" s="1"/>
      <c r="C8" s="1"/>
      <c r="D8" s="50"/>
      <c r="E8" s="50"/>
      <c r="F8" s="50"/>
      <c r="G8" s="50"/>
      <c r="H8" s="50"/>
      <c r="I8" s="22"/>
    </row>
    <row r="9" spans="2:9" x14ac:dyDescent="0.2">
      <c r="B9" s="1"/>
      <c r="C9" s="1"/>
      <c r="D9" s="51"/>
      <c r="E9" s="51"/>
      <c r="F9" s="51"/>
      <c r="G9" s="51"/>
      <c r="H9" s="51"/>
      <c r="I9" s="22"/>
    </row>
    <row r="10" spans="2:9" x14ac:dyDescent="0.2">
      <c r="B10" s="1" t="s">
        <v>399</v>
      </c>
      <c r="C10" s="1"/>
      <c r="D10" s="57">
        <f>SUBTOTAL(109,TS_Inst[Newly built and commissioned hydrogen pipeline '[km']])</f>
        <v>0</v>
      </c>
      <c r="E10" s="55">
        <f>SUBTOTAL(109,TS_Inst[Newly from natural gas to hydrogen converted and commissioned pipline '[km']])</f>
        <v>0</v>
      </c>
      <c r="F10" s="57">
        <f>SUBTOTAL(109,TS_Inst[Commissioned transport capacity '[MW/a']])</f>
        <v>0</v>
      </c>
      <c r="G10" s="57">
        <f>SUBTOTAL(109,TS_Inst[Commissioned new storage capacity '[Nm³']])</f>
        <v>0</v>
      </c>
      <c r="H10" s="58">
        <f>SUBTOTAL(109,TS_Inst[Commissioned new other transport capacity (e.g. Ammonia, LOHC) '[in max. kg H2/a']])</f>
        <v>0</v>
      </c>
      <c r="I10" s="1"/>
    </row>
    <row r="11" spans="2:9" x14ac:dyDescent="0.2">
      <c r="B11" s="1"/>
      <c r="C11" s="1"/>
      <c r="D11" s="1"/>
      <c r="E11" s="55"/>
      <c r="F11" s="16"/>
    </row>
    <row r="12" spans="2:9" x14ac:dyDescent="0.2">
      <c r="B12" s="18" t="s">
        <v>402</v>
      </c>
    </row>
    <row r="13" spans="2:9" ht="24" x14ac:dyDescent="0.2">
      <c r="B13" s="3" t="s">
        <v>0</v>
      </c>
      <c r="C13" s="3" t="s">
        <v>347</v>
      </c>
      <c r="D13" s="3" t="s">
        <v>601</v>
      </c>
      <c r="E13" s="3" t="s">
        <v>602</v>
      </c>
      <c r="F13" s="3" t="s">
        <v>603</v>
      </c>
      <c r="G13" s="3" t="s">
        <v>662</v>
      </c>
      <c r="H13" s="47" t="s">
        <v>604</v>
      </c>
      <c r="I13" s="42" t="s">
        <v>276</v>
      </c>
    </row>
    <row r="14" spans="2:9" x14ac:dyDescent="0.2">
      <c r="B14" s="1"/>
      <c r="C14" s="1"/>
      <c r="D14" s="50"/>
      <c r="E14" s="50"/>
      <c r="F14" s="50"/>
      <c r="G14" s="50"/>
      <c r="H14" s="59"/>
      <c r="I14" s="68"/>
    </row>
    <row r="15" spans="2:9" x14ac:dyDescent="0.2">
      <c r="B15" s="1"/>
      <c r="C15" s="1"/>
      <c r="D15" s="50"/>
      <c r="E15" s="50"/>
      <c r="F15" s="50"/>
      <c r="G15" s="50"/>
      <c r="H15" s="59"/>
      <c r="I15" s="68"/>
    </row>
    <row r="16" spans="2:9" x14ac:dyDescent="0.2">
      <c r="B16" s="1"/>
      <c r="C16" s="1"/>
      <c r="D16" s="50"/>
      <c r="E16" s="50"/>
      <c r="F16" s="50"/>
      <c r="G16" s="50"/>
      <c r="H16" s="59"/>
      <c r="I16" s="68"/>
    </row>
    <row r="17" spans="2:9" x14ac:dyDescent="0.2">
      <c r="B17" s="1"/>
      <c r="C17" s="1"/>
      <c r="D17" s="50"/>
      <c r="E17" s="50"/>
      <c r="F17" s="50"/>
      <c r="G17" s="50"/>
      <c r="H17" s="59"/>
      <c r="I17" s="68"/>
    </row>
    <row r="18" spans="2:9" x14ac:dyDescent="0.2">
      <c r="B18" s="1"/>
      <c r="C18" s="1"/>
      <c r="D18" s="50"/>
      <c r="E18" s="50"/>
      <c r="F18" s="50"/>
      <c r="G18" s="50"/>
      <c r="H18" s="59"/>
      <c r="I18" s="68"/>
    </row>
    <row r="19" spans="2:9" x14ac:dyDescent="0.2">
      <c r="B19" s="1"/>
      <c r="C19" s="1"/>
      <c r="D19" s="51"/>
      <c r="E19" s="51"/>
      <c r="F19" s="51"/>
      <c r="G19" s="50"/>
      <c r="H19" s="59"/>
      <c r="I19" s="68"/>
    </row>
    <row r="20" spans="2:9" x14ac:dyDescent="0.2">
      <c r="B20" s="43" t="s">
        <v>399</v>
      </c>
      <c r="C20" s="43"/>
      <c r="D20" s="57">
        <f>SUBTOTAL(109,TS_Oper[Pipeline: Capacity fed in '[MW']])</f>
        <v>0</v>
      </c>
      <c r="E20" s="57">
        <f>SUBTOTAL(109,TS_Oper[Pipeline: Capacity fed out '[MW']])</f>
        <v>0</v>
      </c>
      <c r="F20" s="57">
        <f>SUBTOTAL(109,TS_Oper[Storage: Capacity fed in '[MW']])</f>
        <v>0</v>
      </c>
      <c r="G20" s="57">
        <f>SUBTOTAL(109,TS_Oper[Storage: Capacity fed out '[MW']])</f>
        <v>0</v>
      </c>
      <c r="H20" s="57">
        <f>SUBTOTAL(109,TS_Oper[other transport capacity '[kg. H2']])</f>
        <v>0</v>
      </c>
      <c r="I20" s="43"/>
    </row>
    <row r="21" spans="2:9" x14ac:dyDescent="0.2">
      <c r="B21" s="1"/>
      <c r="C21" s="1"/>
      <c r="D21" s="1"/>
      <c r="E21" s="55"/>
      <c r="F21" s="16"/>
    </row>
  </sheetData>
  <pageMargins left="0.7" right="0.7" top="0.78740157499999996" bottom="0.78740157499999996" header="0.3" footer="0.3"/>
  <pageSetup paperSize="9" orientation="portrait" r:id="rId1"/>
  <headerFooter>
    <oddFooter>&amp;L_x000D_&amp;1#&amp;"Calibri"&amp;10&amp;K000000 Intern gebruik</oddFooter>
  </headerFooter>
  <tableParts count="2">
    <tablePart r:id="rId2"/>
    <tablePart r:id="rId3"/>
  </tableParts>
  <extLst>
    <ext xmlns:x14="http://schemas.microsoft.com/office/spreadsheetml/2009/9/main" uri="{CCE6A557-97BC-4b89-ADB6-D9C93CAAB3DF}">
      <x14:dataValidations xmlns:xm="http://schemas.microsoft.com/office/excel/2006/main" count="2">
        <x14:dataValidation type="list" allowBlank="1" showInputMessage="1" showErrorMessage="1">
          <x14:formula1>
            <xm:f>admin!$J$2:$J$5</xm:f>
          </x14:formula1>
          <xm:sqref>C4:C9 C14:C19</xm:sqref>
        </x14:dataValidation>
        <x14:dataValidation type="list" allowBlank="1" showInputMessage="1" showErrorMessage="1">
          <x14:formula1>
            <xm:f>admin!$H$2:$H$21</xm:f>
          </x14:formula1>
          <xm:sqref>B4:B9 B14:B19</xm:sqref>
        </x14:dataValidation>
      </x14:dataValidations>
    </ext>
  </extLst>
</worksheet>
</file>

<file path=docMetadata/LabelInfo.xml><?xml version="1.0" encoding="utf-8"?>
<clbl:labelList xmlns:clbl="http://schemas.microsoft.com/office/2020/mipLabelMetadata">
  <clbl:label id="{acd88dc2-102c-473d-aa45-6161565a3617}" enabled="1" method="Standard" siteId="{1321633e-f6b9-44e2-a44f-59b9d264ecb7}" contentBits="2" removed="0"/>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10</vt:i4>
      </vt:variant>
    </vt:vector>
  </HeadingPairs>
  <TitlesOfParts>
    <vt:vector size="10" baseType="lpstr">
      <vt:lpstr>Assistance</vt:lpstr>
      <vt:lpstr>A - General &amp; Finance</vt:lpstr>
      <vt:lpstr>B - Collaboration</vt:lpstr>
      <vt:lpstr>C - Dissemination</vt:lpstr>
      <vt:lpstr>D - Patent&amp;Standardisation</vt:lpstr>
      <vt:lpstr>E - Jobs</vt:lpstr>
      <vt:lpstr>KPI - Manufacturing</vt:lpstr>
      <vt:lpstr>KPI - Generation</vt:lpstr>
      <vt:lpstr>KPI - Transport &amp; Storage</vt:lpstr>
      <vt:lpstr>admin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2024-01-23T17:12:07Z</dcterms:modified>
</cp:coreProperties>
</file>